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9320" windowHeight="9975" firstSheet="12" activeTab="21"/>
  </bookViews>
  <sheets>
    <sheet name="Feuil1" sheetId="1" r:id="rId1"/>
    <sheet name="Feuil1 (2)" sheetId="2" r:id="rId2"/>
    <sheet name="Feuil1 (3)" sheetId="3" r:id="rId3"/>
    <sheet name="Feuil1 (4)" sheetId="4" r:id="rId4"/>
    <sheet name="Feuil1 (5)" sheetId="5" r:id="rId5"/>
    <sheet name="Feuil1 (6)" sheetId="6" r:id="rId6"/>
    <sheet name="Feuil1 (7)" sheetId="7" r:id="rId7"/>
    <sheet name="Feuil1 (8)" sheetId="8" r:id="rId8"/>
    <sheet name="Feuil1 (9)" sheetId="9" r:id="rId9"/>
    <sheet name="Feuil1 (10)" sheetId="10" r:id="rId10"/>
    <sheet name="Feuil1 (11)" sheetId="11" r:id="rId11"/>
    <sheet name="Feuil1 (12)" sheetId="12" r:id="rId12"/>
    <sheet name="Feuil1 (13)" sheetId="13" r:id="rId13"/>
    <sheet name="Feuil1 (14)" sheetId="14" r:id="rId14"/>
    <sheet name="Feuil1 (15)" sheetId="15" r:id="rId15"/>
    <sheet name="Feuil1 (16)" sheetId="16" r:id="rId16"/>
    <sheet name="Feuil1 (17)" sheetId="17" r:id="rId17"/>
    <sheet name="Feuil1 (18)" sheetId="18" r:id="rId18"/>
    <sheet name="Feuil1 (19)" sheetId="19" r:id="rId19"/>
    <sheet name="Feuil1 (20)" sheetId="20" r:id="rId20"/>
    <sheet name="Feuil1 (21)" sheetId="21" r:id="rId21"/>
    <sheet name="Feuil1 (22)" sheetId="22" r:id="rId22"/>
  </sheets>
  <definedNames>
    <definedName name="tirage">'Feuil1 (15)'!$A$1:$A$400</definedName>
    <definedName name="_xlnm.Print_Area" localSheetId="0">'Feuil1'!$A$1:$S$46</definedName>
    <definedName name="_xlnm.Print_Area" localSheetId="9">'Feuil1 (10)'!$A$1:$S$47</definedName>
    <definedName name="_xlnm.Print_Area" localSheetId="10">'Feuil1 (11)'!$A$1:$S$47</definedName>
    <definedName name="_xlnm.Print_Area" localSheetId="11">'Feuil1 (12)'!$A$1:$S$47</definedName>
    <definedName name="_xlnm.Print_Area" localSheetId="12">'Feuil1 (13)'!$A$1:$S$47</definedName>
    <definedName name="_xlnm.Print_Area" localSheetId="13">'Feuil1 (14)'!$A$1:$S$47</definedName>
    <definedName name="_xlnm.Print_Area" localSheetId="14">'Feuil1 (15)'!$A$1:$S$47</definedName>
    <definedName name="_xlnm.Print_Area" localSheetId="15">'Feuil1 (16)'!$A$1:$S$45</definedName>
    <definedName name="_xlnm.Print_Area" localSheetId="16">'Feuil1 (17)'!$A$1:$S$47</definedName>
    <definedName name="_xlnm.Print_Area" localSheetId="17">'Feuil1 (18)'!$A$1:$S$47</definedName>
    <definedName name="_xlnm.Print_Area" localSheetId="18">'Feuil1 (19)'!$A$1:$S$47</definedName>
    <definedName name="_xlnm.Print_Area" localSheetId="1">'Feuil1 (2)'!$A$1:$S$47</definedName>
    <definedName name="_xlnm.Print_Area" localSheetId="19">'Feuil1 (20)'!$A$1:$S$47</definedName>
    <definedName name="_xlnm.Print_Area" localSheetId="20">'Feuil1 (21)'!$A$1:$S$47</definedName>
    <definedName name="_xlnm.Print_Area" localSheetId="21">'Feuil1 (22)'!$A$1:$S$47</definedName>
    <definedName name="_xlnm.Print_Area" localSheetId="2">'Feuil1 (3)'!$A$1:$S$47</definedName>
    <definedName name="_xlnm.Print_Area" localSheetId="3">'Feuil1 (4)'!$A$1:$R$47</definedName>
    <definedName name="_xlnm.Print_Area" localSheetId="4">'Feuil1 (5)'!$A$1:$S$47</definedName>
    <definedName name="_xlnm.Print_Area" localSheetId="5">'Feuil1 (6)'!$A$1:$S$47</definedName>
    <definedName name="_xlnm.Print_Area" localSheetId="6">'Feuil1 (7)'!$A$1:$S$47</definedName>
    <definedName name="_xlnm.Print_Area" localSheetId="7">'Feuil1 (8)'!$A$1:$R$46</definedName>
    <definedName name="_xlnm.Print_Area" localSheetId="8">'Feuil1 (9)'!$A$1:$S$47</definedName>
  </definedNames>
  <calcPr fullCalcOnLoad="1"/>
</workbook>
</file>

<file path=xl/sharedStrings.xml><?xml version="1.0" encoding="utf-8"?>
<sst xmlns="http://schemas.openxmlformats.org/spreadsheetml/2006/main" count="2233" uniqueCount="193">
  <si>
    <t>Rallye Maths Express</t>
  </si>
  <si>
    <t>Note :     /10</t>
  </si>
  <si>
    <t>de</t>
  </si>
  <si>
    <t>Paramètres</t>
  </si>
  <si>
    <t>à</t>
  </si>
  <si>
    <t>Bornes premier terme</t>
  </si>
  <si>
    <t>Bornes deuxième terme</t>
  </si>
  <si>
    <t>+</t>
  </si>
  <si>
    <t>=</t>
  </si>
  <si>
    <t>____</t>
  </si>
  <si>
    <t>-</t>
  </si>
  <si>
    <t>x</t>
  </si>
  <si>
    <t>:</t>
  </si>
  <si>
    <t>CM1</t>
  </si>
  <si>
    <t xml:space="preserve">CM1 </t>
  </si>
  <si>
    <t>___</t>
  </si>
  <si>
    <t>(110…...90)…...(30…...20) = 190</t>
  </si>
  <si>
    <t xml:space="preserve"> </t>
  </si>
  <si>
    <t>A</t>
  </si>
  <si>
    <t>C</t>
  </si>
  <si>
    <t>B</t>
  </si>
  <si>
    <t>AB= 348 m</t>
  </si>
  <si>
    <t>(……. - ……..) x ………= 64</t>
  </si>
  <si>
    <t>………..  - ……….. = 123</t>
  </si>
  <si>
    <t>(2+2) x (2 + 2) = 10   ou   [(2 + 2) x 2 ] + 2 = 10</t>
  </si>
  <si>
    <t>374 = 11 x ………..</t>
  </si>
  <si>
    <t>( ………….  +  …………….)  :  ………………. = 46</t>
  </si>
  <si>
    <t xml:space="preserve">(13 + 68)  </t>
  </si>
  <si>
    <t>( 45 + 26)</t>
  </si>
  <si>
    <t>( 24 + 37 )</t>
  </si>
  <si>
    <t>(………. + ………….) + …………. = 100</t>
  </si>
  <si>
    <t>(600…….444)…….(3……….2) = 1050</t>
  </si>
  <si>
    <t xml:space="preserve">6700  +  360  -  100  -  40  = 7000 </t>
  </si>
  <si>
    <t>(16 …….. 2) …….. 18 = 14</t>
  </si>
  <si>
    <t>45  -  9  x  4  =  9</t>
  </si>
  <si>
    <t>(…….  : 2 ) x 100 = 4200</t>
  </si>
  <si>
    <t>(…….. X 2) x 50 = 1300</t>
  </si>
  <si>
    <t>7,3  + …………… = 26,3</t>
  </si>
  <si>
    <t>…………..  +  ………………..  + ……………… = 48</t>
  </si>
  <si>
    <t>0,45 + 0, 23 + 0, 17 + 0, 12 + ………….. = 1</t>
  </si>
  <si>
    <t>48,9 x ……………… = 4890</t>
  </si>
  <si>
    <t>(35,6 x ………… ) + (48,2 x …………..) + (52,7 x ………………) =  56742</t>
  </si>
  <si>
    <t>3          4           5          60</t>
  </si>
  <si>
    <t>(……… : ………….) - ( …………. x …………) = 0</t>
  </si>
  <si>
    <t>Mathe Express Rallye</t>
  </si>
  <si>
    <t>Woche N°1</t>
  </si>
  <si>
    <t>Tag 1 : Zwei Vielfache von 10 addieren.</t>
  </si>
  <si>
    <t>Ich spiele mit den Ziffern.</t>
  </si>
  <si>
    <t>Ich rechne.</t>
  </si>
  <si>
    <t>Setze folgende Zeichen wieder ein : -, + und -</t>
  </si>
  <si>
    <t>Ich spiele mit den Zahlen.</t>
  </si>
  <si>
    <t>In dem Bus sitzen 30 Passagiere. 20 Personen steigen aus.</t>
  </si>
  <si>
    <t>30 Personen steigen ein. Wie viele Passagiere sitzen jetzt im Bus.</t>
  </si>
  <si>
    <t>Methoden</t>
  </si>
  <si>
    <t>Vorname :</t>
  </si>
  <si>
    <t>Tag 2 : Zwei Vielfache von 10 addieren.</t>
  </si>
  <si>
    <t>Woche N°2</t>
  </si>
  <si>
    <t>Tag 1 : 9 oder 19 dazurechnen.</t>
  </si>
  <si>
    <t>Tag 2 : 9 oder 19 dazurechnen.</t>
  </si>
  <si>
    <t>Ich spiele mit den Zahlen</t>
  </si>
  <si>
    <t>Welche Zahl  ist falsch ?</t>
  </si>
  <si>
    <t xml:space="preserve">Der Thermometer zeigt draußen 12°C (Grad). In dem Treibhaus* ist es </t>
  </si>
  <si>
    <t>wärmer. Der Unterschied zwischen drinnen und draußen ist 19°C.</t>
  </si>
  <si>
    <t>Was zeigt der Thermometer vom Treibhaus an ?</t>
  </si>
  <si>
    <t>Woche N°3</t>
  </si>
  <si>
    <t>Tag 1 : Wieviel fehlen bis 100 ? Bis 1 000 ?</t>
  </si>
  <si>
    <t>Tag 2 : Wieviel fehlen bis 100 ? Bis 1 000 ?</t>
  </si>
  <si>
    <t>AC = 1000 m, wie lang ist BC ?</t>
  </si>
  <si>
    <t>In 29 Jahren werde ich 67 Jahre alt. In wieviel Jahren werde ich 100 Jahre alt ?</t>
  </si>
  <si>
    <t xml:space="preserve">Vorname : </t>
  </si>
  <si>
    <t>Woche N°4</t>
  </si>
  <si>
    <t>Tag 1 : Einen Vielfachen von 10 abziehen (mit einer ganzen Zahl).</t>
  </si>
  <si>
    <t>Jour 2 : Einen Vielfachen von 10 abziehen (mit einer ganzen Zahl).</t>
  </si>
  <si>
    <t>Ich schreibe folgende Zahlen an die richtige Stelle : 2, 50, 82.</t>
  </si>
  <si>
    <t>Ungesunder Weltrekord : Der dickste Mann der Welt wiegt 635 kg. Die dickste Frau hingegen wiegt 90 kg weniger. Wie viel wiegt sie ?</t>
  </si>
  <si>
    <t>Woche N°5</t>
  </si>
  <si>
    <t>Tag 1 : 8 oder 18 einer ganzen Zahl abziehen.</t>
  </si>
  <si>
    <t>Tag 2 : 8 oder 18 einer ganzen Zahl abziehen.</t>
  </si>
  <si>
    <t>18 Tage sind schon vorbei.</t>
  </si>
  <si>
    <t>Benutze folgende Zahlen, um die Minusaufgabe zu ergänzen.</t>
  </si>
  <si>
    <t>Wie viel Ferientage bleiben noch ?</t>
  </si>
  <si>
    <t>Jakob hat ausgerechnet, dass die Sommerferien 63 Tage dauern.</t>
  </si>
  <si>
    <t>Woche N°6</t>
  </si>
  <si>
    <t>Tag 1 : Das Doppelte einer zweistelligen Zahl rechnen.</t>
  </si>
  <si>
    <t>Tag 2 : Das Doppelte einer zweistelligen Zahl rechnen.</t>
  </si>
  <si>
    <t>Nur eine Rechnung ist richtig! Schreibe sie ab.</t>
  </si>
  <si>
    <t xml:space="preserve">Doppelte von </t>
  </si>
  <si>
    <t>Doppelte von</t>
  </si>
  <si>
    <t>Eine Auster lebt zwei Mal länger als ein Elefant.</t>
  </si>
  <si>
    <t>Ein Elefant lebt zwei Mal länger als eine Ente.</t>
  </si>
  <si>
    <t>Eine Ente lebt 15 Jahre lang. Wie lange lebt eine Auster ?</t>
  </si>
  <si>
    <t xml:space="preserve"> Mathe Express Rallye</t>
  </si>
  <si>
    <t>Woche N°7</t>
  </si>
  <si>
    <t>Tag 1 : Mit einer Zehner-Potenz multiplizieren.</t>
  </si>
  <si>
    <t>Tag 2 : Mit einer Zehner-Potenz multiplizieren.</t>
  </si>
  <si>
    <t>Rechne schnell : 900 x 85 = ?</t>
  </si>
  <si>
    <t>Hilfe : 85 x 9 = 765</t>
  </si>
  <si>
    <t xml:space="preserve"> hat 300 Kanister mit jeweils 15 Litern mitgenommen.</t>
  </si>
  <si>
    <t>Wie viel Wasser haben sie ?</t>
  </si>
  <si>
    <t>Woche N°8</t>
  </si>
  <si>
    <t>Tag 1 : Mit 11 und 12 multiplizieren.</t>
  </si>
  <si>
    <t>Tag 2 : Mit 11 und 12 multiplizieren.</t>
  </si>
  <si>
    <t>Der Motor von einer "Ente" (2CV Citroën) leistet 32 PS (Pferdestärke). Der BMW Turbo leistet 11 Mal mehr.</t>
  </si>
  <si>
    <t>Wie viel PS hat der BMW ?</t>
  </si>
  <si>
    <t>Woche N°9</t>
  </si>
  <si>
    <t>Tag 1 :Das Einmaleins mit 6 bis 9 kennen.</t>
  </si>
  <si>
    <t>Tag 2 :Das Einmaleins mit 6 bis 9 kennen.</t>
  </si>
  <si>
    <t>Wenn du diese Malaufgabe rechnest (8 x 98), wirst du ungefähr ….</t>
  </si>
  <si>
    <t>800, 900 oder 1000 finden ?</t>
  </si>
  <si>
    <t>Rechne schnell : ? X 35 = 280</t>
  </si>
  <si>
    <t>Hilfe : 4 x 35 = 140.</t>
  </si>
  <si>
    <t>Methoden.</t>
  </si>
  <si>
    <t>Woche N°10</t>
  </si>
  <si>
    <t>Tag 1 : die Hälfte von einer geraden Zahlen rechnen (mit geraden oder ungeraden Zehnern).</t>
  </si>
  <si>
    <t>Tag 2 : die Hälfte von einer geraden Zahlen rechnen (mit geraden oder ungeraden Zehnern).</t>
  </si>
  <si>
    <t>die Hälfte von</t>
  </si>
  <si>
    <t>Woche N°11</t>
  </si>
  <si>
    <t>Ergänze mit den entsprechenden Zahlen. Die Zahlen darf man nur einmal benutzen.</t>
  </si>
  <si>
    <t>Tag 1 : Zwei zweistellige Zahlen zusammenrechnen (mit oder ohne Übertrag).</t>
  </si>
  <si>
    <t>Tag 2 : Zwei zweistellige Zahlen zusammenrechnen (mit oder ohne Übertrag).</t>
  </si>
  <si>
    <t>Woche N°12</t>
  </si>
  <si>
    <t xml:space="preserve">Welche Zeichen fehlen ? </t>
  </si>
  <si>
    <t>Woche N°13</t>
  </si>
  <si>
    <t xml:space="preserve">Mathe Express Rallye </t>
  </si>
  <si>
    <t>Tag 1 : Zwei ganze Zahlen subtrahieren ( &lt;100).</t>
  </si>
  <si>
    <t>Frau Marli zahlt mit einem 50€-Schein und zwei 20€-Scheine.</t>
  </si>
  <si>
    <t xml:space="preserve">Der erste Taschenrechner wurde 1972 erfunden. Der erste IBM-Computer </t>
  </si>
  <si>
    <t>wurde 24 Jahre früher entwickelt. Es war im Jahr 19……?</t>
  </si>
  <si>
    <t>Woche N°14</t>
  </si>
  <si>
    <t>Tag 2 : Zwei ganze Zahlen subtrahieren ( &lt;100).</t>
  </si>
  <si>
    <t>Schreibe folgende Zeiche an den richtigen Platz : - und x</t>
  </si>
  <si>
    <t xml:space="preserve">Schreibe die fehlenden Klammern : </t>
  </si>
  <si>
    <t>Woche N°15</t>
  </si>
  <si>
    <t>Tag 1 : Die Vielfachen von 25 und 50 benutzen.</t>
  </si>
  <si>
    <t>Tag 2 : Die Vielfachen von 25 und 50 benutzen.</t>
  </si>
  <si>
    <r>
      <t xml:space="preserve">Meine Eltern geben mir 50 </t>
    </r>
    <r>
      <rPr>
        <sz val="14"/>
        <color indexed="8"/>
        <rFont val="Calibri"/>
        <family val="2"/>
      </rPr>
      <t>€ Taschengeld pro Monat.</t>
    </r>
  </si>
  <si>
    <t>Wie viel Geld werde ich nach einem Jahr haben ?</t>
  </si>
  <si>
    <t>Setze die richtige Zahl wieder ein:</t>
  </si>
  <si>
    <t>Und ich finde 24. An welche Zahl denke ich ?</t>
  </si>
  <si>
    <t>X</t>
  </si>
  <si>
    <t>Ergänze mit den fehlenden Zeichen x, + oder -</t>
  </si>
  <si>
    <t>(6 ………. 8) ……… 4 = 44</t>
  </si>
  <si>
    <t>Tag 1 : Eine einfache Malaufgabe ergänzen.</t>
  </si>
  <si>
    <t>Tag 2 : Eine einfache Malaufgabe ergänzen.</t>
  </si>
  <si>
    <t>Ich denke an eine Zahl…., ich nehme die Hälfte. Ich multipliziere sie durch 3.</t>
  </si>
  <si>
    <t>Woche N°16</t>
  </si>
  <si>
    <t>Woche N°17</t>
  </si>
  <si>
    <t>Tag 1 : Eine Dezimahlzahl mit einer ganzen Zahl oder einer Dezimalzahl addieren (Ergebnis&lt;100).</t>
  </si>
  <si>
    <t>Tag 2 : Eine Dezimahlzahl mit einer ganzen Zahl oder einer Dezimalzahl addieren (Ergebnis&lt;100).</t>
  </si>
  <si>
    <t>Welche ganze Zahl fehlt ?</t>
  </si>
  <si>
    <t xml:space="preserve">Schreibe 3 Zahlen von folgender Liste : </t>
  </si>
  <si>
    <t>Woche N°18</t>
  </si>
  <si>
    <t>Tag 1 : Eine Dezimalzahl von einer anderen Dezimalzahl abziehen  (&lt; 10).</t>
  </si>
  <si>
    <t>Tag 2 : Eine Dezimalzahl von einer anderen Dezimalzahl abziehen  (&lt; 10).</t>
  </si>
  <si>
    <t>Ich weiss, dass 63 - 18 = 45.</t>
  </si>
  <si>
    <t>Wie viel gibt dann  6,3 - 1,8 ?</t>
  </si>
  <si>
    <t>Ein Schreiner misst ein Holzbrett : Es ist 7,3 cm lang. Er stellt fest dass, es 2,6 cm zu lang ist. Wie lang soll das Brett sein ?</t>
  </si>
  <si>
    <t>Woche N°19</t>
  </si>
  <si>
    <t>Tag 1 : Eine Dezimalzahl bis 1 ergänzen (Zehntel und Hundertstel).</t>
  </si>
  <si>
    <t>Tag 2 : Eine Dezimalzahl bis 1 ergänzen (Zehntel und Hundertstel).</t>
  </si>
  <si>
    <t xml:space="preserve">Schreibe die fehlende Zahl : </t>
  </si>
  <si>
    <t>Woche N°20</t>
  </si>
  <si>
    <t>Tag 1 : Eine Dezimalzahl mit 10, 100, 1000 multiplizieren.</t>
  </si>
  <si>
    <t>Tag 2 : Eine Dezimalzahl mit 10, 100, 1000 multiplizieren.</t>
  </si>
  <si>
    <t>Woche N°21</t>
  </si>
  <si>
    <t>Tag 1 : Eine zweistellige Zahl mit einer ganzen Zahl (&lt;10) teilen (mit Rest).</t>
  </si>
  <si>
    <t>Tag 2 : Eine zweistellige Zahl mit einer ganzen Zahl (&lt;10) teilen (mit Rest).</t>
  </si>
  <si>
    <t>R</t>
  </si>
  <si>
    <t xml:space="preserve">26 Personen wollen mit dem Auto ins Kino fahren. </t>
  </si>
  <si>
    <t>Nur 6 Personen besitzen ein Auto. Nur 4 Personen können jeweils in ein Auto.</t>
  </si>
  <si>
    <t>Wie viele Personen können nicht ins Kino fahren ?</t>
  </si>
  <si>
    <t>Wie viele Schubladen sind voll ?</t>
  </si>
  <si>
    <t>Wie viele CDs sind in der letzten Schublade ?</t>
  </si>
  <si>
    <t>Wie viele Schubladen sind benutzt ?</t>
  </si>
  <si>
    <t>Woche N°22</t>
  </si>
  <si>
    <t>(24 x 10) : 3 = 70       ou       (21 : 3) x 10 = 70</t>
  </si>
  <si>
    <t xml:space="preserve">Welche Rechnung stimmt ? Kreise ein. </t>
  </si>
  <si>
    <t>Tag 1 : Ein Vielfacher von 10 mit einer Ziffer teilen (Quotient=Vielfacher von 10).</t>
  </si>
  <si>
    <t>Tag 2 : Ein Vielfacher von 10 mit einer Ziffer teilen (Quotient=Vielfacher von 10).</t>
  </si>
  <si>
    <t>Schreibe die Zahlen an die richtige Stelle:</t>
  </si>
  <si>
    <t>Wir möchten 44 CDs in einen Schrank mit kleinen Schubladen aufräumen. In Jeder Schubladepassen 6 CDs :</t>
  </si>
  <si>
    <t>Ich habe 38 Cents. Wie viel fehlen bis 1€ ?</t>
  </si>
  <si>
    <t>Die Kassiererin gibt ihr 16 € zurück. Wie viel kosten die Einkäufe von Frau Marli ?</t>
  </si>
  <si>
    <t>Tag 2 : Vielfache von 10 und 100 zusammenrechnen  (&gt;10000).</t>
  </si>
  <si>
    <t>Tag 1 : Vielfache von 10 und 100 zusammenrechnen  (&gt;10000).</t>
  </si>
  <si>
    <t xml:space="preserve">Setze die Klammern an den richtigen Platz : </t>
  </si>
  <si>
    <t xml:space="preserve">Welche Rechnung ergibt das kleinste Ergebnis ? Schreibe ab : </t>
  </si>
  <si>
    <t xml:space="preserve">Drei Zahlen fehlen damit die Rechnung stimmt. Welche ? 2      10      12       80 </t>
  </si>
  <si>
    <t>Wie viel wird Cécile bezahlen ? Bei dem Winterschlussverkauf gibt es alles zum halben Preis. Cécile hat sich ein Kleid ausgesucht, das vorher 58€ kostete.</t>
  </si>
  <si>
    <t xml:space="preserve">Schreibe die fehlende Zahl. </t>
  </si>
  <si>
    <t>Ein Rennen findet in der Wüste statt. Das Organisationsteam</t>
  </si>
  <si>
    <t>Ergänze die Malaufgabe mit 10, 100 oder 1000.</t>
  </si>
  <si>
    <t>Schreibe folgende Zahlen an die richtige Stelle : 10, 100 und 1000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</si>
</sst>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22"/>
      <color indexed="8"/>
      <name val="Berlin Sans FB"/>
      <family val="2"/>
    </font>
    <font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22"/>
      <color theme="1"/>
      <name val="Berlin Sans FB"/>
      <family val="2"/>
    </font>
    <font>
      <sz val="13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26" fillId="34" borderId="0" xfId="0" applyFont="1" applyFill="1" applyAlignment="1">
      <alignment/>
    </xf>
    <xf numFmtId="0" fontId="26" fillId="34" borderId="0" xfId="0" applyFont="1" applyFill="1" applyAlignment="1">
      <alignment horizontal="right"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/>
    </xf>
    <xf numFmtId="0" fontId="0" fillId="0" borderId="14" xfId="0" applyBorder="1" applyAlignment="1">
      <alignment vertical="top" wrapText="1"/>
    </xf>
    <xf numFmtId="0" fontId="40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Alignment="1">
      <alignment/>
    </xf>
    <xf numFmtId="0" fontId="0" fillId="0" borderId="15" xfId="0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2" fontId="43" fillId="0" borderId="0" xfId="0" applyNumberFormat="1" applyFont="1" applyBorder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0" fontId="43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33" borderId="20" xfId="0" applyNumberForma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 vertical="top" wrapText="1"/>
    </xf>
    <xf numFmtId="164" fontId="0" fillId="0" borderId="11" xfId="0" applyNumberFormat="1" applyBorder="1" applyAlignment="1">
      <alignment/>
    </xf>
    <xf numFmtId="164" fontId="4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4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33" borderId="20" xfId="0" applyNumberForma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NumberFormat="1" applyBorder="1" applyAlignment="1">
      <alignment vertical="top" wrapText="1"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 wrapText="1"/>
    </xf>
    <xf numFmtId="0" fontId="4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3" fillId="0" borderId="0" xfId="0" applyFont="1" applyBorder="1" applyAlignment="1">
      <alignment vertical="top" wrapText="1"/>
    </xf>
    <xf numFmtId="0" fontId="43" fillId="0" borderId="14" xfId="0" applyFont="1" applyBorder="1" applyAlignment="1">
      <alignment/>
    </xf>
    <xf numFmtId="16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164" fontId="43" fillId="0" borderId="0" xfId="0" applyNumberFormat="1" applyFont="1" applyBorder="1" applyAlignment="1">
      <alignment vertical="top" wrapText="1"/>
    </xf>
    <xf numFmtId="0" fontId="43" fillId="0" borderId="0" xfId="0" applyNumberFormat="1" applyFont="1" applyBorder="1" applyAlignment="1">
      <alignment vertical="top" wrapText="1"/>
    </xf>
    <xf numFmtId="164" fontId="43" fillId="0" borderId="0" xfId="0" applyNumberFormat="1" applyFont="1" applyAlignment="1">
      <alignment/>
    </xf>
    <xf numFmtId="0" fontId="4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 horizontal="center"/>
    </xf>
    <xf numFmtId="164" fontId="44" fillId="0" borderId="0" xfId="0" applyNumberFormat="1" applyFont="1" applyBorder="1" applyAlignment="1">
      <alignment/>
    </xf>
    <xf numFmtId="0" fontId="43" fillId="0" borderId="0" xfId="0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 vertical="top"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right" vertical="center"/>
    </xf>
    <xf numFmtId="0" fontId="48" fillId="0" borderId="11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14" xfId="0" applyFont="1" applyBorder="1" applyAlignment="1">
      <alignment horizontal="right" vertical="center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9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0" xfId="0" applyFont="1" applyBorder="1" applyAlignment="1">
      <alignment vertical="top" wrapText="1"/>
    </xf>
    <xf numFmtId="0" fontId="43" fillId="0" borderId="13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44" fillId="0" borderId="0" xfId="0" applyFon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164" fontId="44" fillId="0" borderId="0" xfId="0" applyNumberFormat="1" applyFont="1" applyBorder="1" applyAlignment="1">
      <alignment vertical="top" wrapText="1"/>
    </xf>
    <xf numFmtId="164" fontId="43" fillId="0" borderId="0" xfId="0" applyNumberFormat="1" applyFont="1" applyBorder="1" applyAlignment="1">
      <alignment wrapText="1"/>
    </xf>
    <xf numFmtId="164" fontId="43" fillId="0" borderId="0" xfId="0" applyNumberFormat="1" applyFont="1" applyBorder="1" applyAlignment="1">
      <alignment vertical="top" wrapText="1"/>
    </xf>
    <xf numFmtId="164" fontId="43" fillId="0" borderId="14" xfId="0" applyNumberFormat="1" applyFont="1" applyBorder="1" applyAlignment="1">
      <alignment vertical="top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47625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24</xdr:row>
      <xdr:rowOff>200025</xdr:rowOff>
    </xdr:from>
    <xdr:to>
      <xdr:col>18</xdr:col>
      <xdr:colOff>981075</xdr:colOff>
      <xdr:row>28</xdr:row>
      <xdr:rowOff>228600</xdr:rowOff>
    </xdr:to>
    <xdr:pic>
      <xdr:nvPicPr>
        <xdr:cNvPr id="3" name="Image 11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50387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8</xdr:row>
      <xdr:rowOff>200025</xdr:rowOff>
    </xdr:from>
    <xdr:to>
      <xdr:col>18</xdr:col>
      <xdr:colOff>1000125</xdr:colOff>
      <xdr:row>12</xdr:row>
      <xdr:rowOff>228600</xdr:rowOff>
    </xdr:to>
    <xdr:pic>
      <xdr:nvPicPr>
        <xdr:cNvPr id="4" name="Image 11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17335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76200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8</xdr:row>
      <xdr:rowOff>190500</xdr:rowOff>
    </xdr:from>
    <xdr:to>
      <xdr:col>18</xdr:col>
      <xdr:colOff>942975</xdr:colOff>
      <xdr:row>12</xdr:row>
      <xdr:rowOff>219075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17430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24</xdr:row>
      <xdr:rowOff>209550</xdr:rowOff>
    </xdr:from>
    <xdr:to>
      <xdr:col>18</xdr:col>
      <xdr:colOff>952500</xdr:colOff>
      <xdr:row>29</xdr:row>
      <xdr:rowOff>0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50577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8</xdr:col>
      <xdr:colOff>47625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8</xdr:row>
      <xdr:rowOff>209550</xdr:rowOff>
    </xdr:from>
    <xdr:to>
      <xdr:col>18</xdr:col>
      <xdr:colOff>971550</xdr:colOff>
      <xdr:row>13</xdr:row>
      <xdr:rowOff>0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17621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24</xdr:row>
      <xdr:rowOff>200025</xdr:rowOff>
    </xdr:from>
    <xdr:to>
      <xdr:col>18</xdr:col>
      <xdr:colOff>971550</xdr:colOff>
      <xdr:row>28</xdr:row>
      <xdr:rowOff>228600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50482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9525</xdr:rowOff>
    </xdr:from>
    <xdr:to>
      <xdr:col>6</xdr:col>
      <xdr:colOff>419100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8</xdr:row>
      <xdr:rowOff>190500</xdr:rowOff>
    </xdr:from>
    <xdr:to>
      <xdr:col>18</xdr:col>
      <xdr:colOff>1019175</xdr:colOff>
      <xdr:row>12</xdr:row>
      <xdr:rowOff>219075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0" y="17430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24</xdr:row>
      <xdr:rowOff>171450</xdr:rowOff>
    </xdr:from>
    <xdr:to>
      <xdr:col>18</xdr:col>
      <xdr:colOff>1019175</xdr:colOff>
      <xdr:row>28</xdr:row>
      <xdr:rowOff>200025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0" y="51149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152400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8</xdr:row>
      <xdr:rowOff>190500</xdr:rowOff>
    </xdr:from>
    <xdr:to>
      <xdr:col>18</xdr:col>
      <xdr:colOff>1000125</xdr:colOff>
      <xdr:row>12</xdr:row>
      <xdr:rowOff>219075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17240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24</xdr:row>
      <xdr:rowOff>171450</xdr:rowOff>
    </xdr:from>
    <xdr:to>
      <xdr:col>18</xdr:col>
      <xdr:colOff>990600</xdr:colOff>
      <xdr:row>28</xdr:row>
      <xdr:rowOff>200025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49911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200025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8</xdr:row>
      <xdr:rowOff>200025</xdr:rowOff>
    </xdr:from>
    <xdr:to>
      <xdr:col>18</xdr:col>
      <xdr:colOff>981075</xdr:colOff>
      <xdr:row>12</xdr:row>
      <xdr:rowOff>228600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17335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24</xdr:row>
      <xdr:rowOff>200025</xdr:rowOff>
    </xdr:from>
    <xdr:to>
      <xdr:col>18</xdr:col>
      <xdr:colOff>981075</xdr:colOff>
      <xdr:row>28</xdr:row>
      <xdr:rowOff>228600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51149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8</xdr:col>
      <xdr:colOff>0</xdr:colOff>
      <xdr:row>4</xdr:row>
      <xdr:rowOff>19050</xdr:rowOff>
    </xdr:to>
    <xdr:pic>
      <xdr:nvPicPr>
        <xdr:cNvPr id="2" name="Image 4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33</xdr:row>
      <xdr:rowOff>95250</xdr:rowOff>
    </xdr:from>
    <xdr:to>
      <xdr:col>8</xdr:col>
      <xdr:colOff>9525</xdr:colOff>
      <xdr:row>33</xdr:row>
      <xdr:rowOff>95250</xdr:rowOff>
    </xdr:to>
    <xdr:sp>
      <xdr:nvSpPr>
        <xdr:cNvPr id="3" name="Connecteur droit avec flèche 6"/>
        <xdr:cNvSpPr>
          <a:spLocks/>
        </xdr:cNvSpPr>
      </xdr:nvSpPr>
      <xdr:spPr>
        <a:xfrm>
          <a:off x="1781175" y="7000875"/>
          <a:ext cx="238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34</xdr:row>
      <xdr:rowOff>104775</xdr:rowOff>
    </xdr:from>
    <xdr:to>
      <xdr:col>8</xdr:col>
      <xdr:colOff>9525</xdr:colOff>
      <xdr:row>34</xdr:row>
      <xdr:rowOff>104775</xdr:rowOff>
    </xdr:to>
    <xdr:sp>
      <xdr:nvSpPr>
        <xdr:cNvPr id="4" name="Connecteur droit avec flèche 7"/>
        <xdr:cNvSpPr>
          <a:spLocks/>
        </xdr:cNvSpPr>
      </xdr:nvSpPr>
      <xdr:spPr>
        <a:xfrm>
          <a:off x="1781175" y="7210425"/>
          <a:ext cx="238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18</xdr:col>
      <xdr:colOff>85725</xdr:colOff>
      <xdr:row>8</xdr:row>
      <xdr:rowOff>200025</xdr:rowOff>
    </xdr:from>
    <xdr:to>
      <xdr:col>18</xdr:col>
      <xdr:colOff>971550</xdr:colOff>
      <xdr:row>12</xdr:row>
      <xdr:rowOff>228600</xdr:rowOff>
    </xdr:to>
    <xdr:pic>
      <xdr:nvPicPr>
        <xdr:cNvPr id="5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17526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24</xdr:row>
      <xdr:rowOff>180975</xdr:rowOff>
    </xdr:from>
    <xdr:to>
      <xdr:col>18</xdr:col>
      <xdr:colOff>981075</xdr:colOff>
      <xdr:row>28</xdr:row>
      <xdr:rowOff>209550</xdr:rowOff>
    </xdr:to>
    <xdr:pic>
      <xdr:nvPicPr>
        <xdr:cNvPr id="6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51244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76200</xdr:colOff>
      <xdr:row>4</xdr:row>
      <xdr:rowOff>9525</xdr:rowOff>
    </xdr:to>
    <xdr:pic>
      <xdr:nvPicPr>
        <xdr:cNvPr id="2" name="Image 4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8</xdr:row>
      <xdr:rowOff>190500</xdr:rowOff>
    </xdr:from>
    <xdr:to>
      <xdr:col>18</xdr:col>
      <xdr:colOff>971550</xdr:colOff>
      <xdr:row>12</xdr:row>
      <xdr:rowOff>219075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17907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23</xdr:row>
      <xdr:rowOff>200025</xdr:rowOff>
    </xdr:from>
    <xdr:to>
      <xdr:col>18</xdr:col>
      <xdr:colOff>971550</xdr:colOff>
      <xdr:row>27</xdr:row>
      <xdr:rowOff>228600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52863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142875</xdr:colOff>
      <xdr:row>4</xdr:row>
      <xdr:rowOff>19050</xdr:rowOff>
    </xdr:to>
    <xdr:pic>
      <xdr:nvPicPr>
        <xdr:cNvPr id="2" name="Image 4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8</xdr:row>
      <xdr:rowOff>190500</xdr:rowOff>
    </xdr:from>
    <xdr:to>
      <xdr:col>18</xdr:col>
      <xdr:colOff>981075</xdr:colOff>
      <xdr:row>12</xdr:row>
      <xdr:rowOff>219075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17430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24</xdr:row>
      <xdr:rowOff>190500</xdr:rowOff>
    </xdr:from>
    <xdr:to>
      <xdr:col>18</xdr:col>
      <xdr:colOff>971550</xdr:colOff>
      <xdr:row>28</xdr:row>
      <xdr:rowOff>219075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50387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342900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8</xdr:row>
      <xdr:rowOff>190500</xdr:rowOff>
    </xdr:from>
    <xdr:to>
      <xdr:col>18</xdr:col>
      <xdr:colOff>990600</xdr:colOff>
      <xdr:row>12</xdr:row>
      <xdr:rowOff>219075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17240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24</xdr:row>
      <xdr:rowOff>200025</xdr:rowOff>
    </xdr:from>
    <xdr:to>
      <xdr:col>18</xdr:col>
      <xdr:colOff>990600</xdr:colOff>
      <xdr:row>28</xdr:row>
      <xdr:rowOff>228600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50196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47625</xdr:colOff>
      <xdr:row>4</xdr:row>
      <xdr:rowOff>19050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8</xdr:row>
      <xdr:rowOff>161925</xdr:rowOff>
    </xdr:from>
    <xdr:to>
      <xdr:col>18</xdr:col>
      <xdr:colOff>981075</xdr:colOff>
      <xdr:row>12</xdr:row>
      <xdr:rowOff>190500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17145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24</xdr:row>
      <xdr:rowOff>133350</xdr:rowOff>
    </xdr:from>
    <xdr:to>
      <xdr:col>18</xdr:col>
      <xdr:colOff>981075</xdr:colOff>
      <xdr:row>28</xdr:row>
      <xdr:rowOff>161925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50292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133350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33</xdr:row>
      <xdr:rowOff>104775</xdr:rowOff>
    </xdr:from>
    <xdr:to>
      <xdr:col>6</xdr:col>
      <xdr:colOff>257175</xdr:colOff>
      <xdr:row>33</xdr:row>
      <xdr:rowOff>104775</xdr:rowOff>
    </xdr:to>
    <xdr:sp>
      <xdr:nvSpPr>
        <xdr:cNvPr id="3" name="Connecteur droit avec flèche 4"/>
        <xdr:cNvSpPr>
          <a:spLocks/>
        </xdr:cNvSpPr>
      </xdr:nvSpPr>
      <xdr:spPr>
        <a:xfrm>
          <a:off x="1543050" y="6877050"/>
          <a:ext cx="323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209550</xdr:colOff>
      <xdr:row>33</xdr:row>
      <xdr:rowOff>95250</xdr:rowOff>
    </xdr:from>
    <xdr:to>
      <xdr:col>10</xdr:col>
      <xdr:colOff>9525</xdr:colOff>
      <xdr:row>33</xdr:row>
      <xdr:rowOff>95250</xdr:rowOff>
    </xdr:to>
    <xdr:sp>
      <xdr:nvSpPr>
        <xdr:cNvPr id="4" name="Connecteur droit avec flèche 7"/>
        <xdr:cNvSpPr>
          <a:spLocks/>
        </xdr:cNvSpPr>
      </xdr:nvSpPr>
      <xdr:spPr>
        <a:xfrm>
          <a:off x="2295525" y="6867525"/>
          <a:ext cx="323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33</xdr:row>
      <xdr:rowOff>104775</xdr:rowOff>
    </xdr:from>
    <xdr:to>
      <xdr:col>12</xdr:col>
      <xdr:colOff>361950</xdr:colOff>
      <xdr:row>33</xdr:row>
      <xdr:rowOff>104775</xdr:rowOff>
    </xdr:to>
    <xdr:sp>
      <xdr:nvSpPr>
        <xdr:cNvPr id="5" name="Connecteur droit avec flèche 8"/>
        <xdr:cNvSpPr>
          <a:spLocks/>
        </xdr:cNvSpPr>
      </xdr:nvSpPr>
      <xdr:spPr>
        <a:xfrm>
          <a:off x="3000375" y="6877050"/>
          <a:ext cx="323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</xdr:colOff>
      <xdr:row>33</xdr:row>
      <xdr:rowOff>104775</xdr:rowOff>
    </xdr:from>
    <xdr:to>
      <xdr:col>16</xdr:col>
      <xdr:colOff>161925</xdr:colOff>
      <xdr:row>33</xdr:row>
      <xdr:rowOff>104775</xdr:rowOff>
    </xdr:to>
    <xdr:sp>
      <xdr:nvSpPr>
        <xdr:cNvPr id="6" name="Connecteur droit avec flèche 9"/>
        <xdr:cNvSpPr>
          <a:spLocks/>
        </xdr:cNvSpPr>
      </xdr:nvSpPr>
      <xdr:spPr>
        <a:xfrm>
          <a:off x="3829050" y="6877050"/>
          <a:ext cx="323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18</xdr:col>
      <xdr:colOff>95250</xdr:colOff>
      <xdr:row>8</xdr:row>
      <xdr:rowOff>200025</xdr:rowOff>
    </xdr:from>
    <xdr:to>
      <xdr:col>18</xdr:col>
      <xdr:colOff>981075</xdr:colOff>
      <xdr:row>12</xdr:row>
      <xdr:rowOff>228600</xdr:rowOff>
    </xdr:to>
    <xdr:pic>
      <xdr:nvPicPr>
        <xdr:cNvPr id="7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17335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24</xdr:row>
      <xdr:rowOff>200025</xdr:rowOff>
    </xdr:from>
    <xdr:to>
      <xdr:col>18</xdr:col>
      <xdr:colOff>981075</xdr:colOff>
      <xdr:row>28</xdr:row>
      <xdr:rowOff>228600</xdr:rowOff>
    </xdr:to>
    <xdr:pic>
      <xdr:nvPicPr>
        <xdr:cNvPr id="8" name="Image 11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50196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6</xdr:col>
      <xdr:colOff>390525</xdr:colOff>
      <xdr:row>4</xdr:row>
      <xdr:rowOff>19050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8</xdr:row>
      <xdr:rowOff>190500</xdr:rowOff>
    </xdr:from>
    <xdr:to>
      <xdr:col>18</xdr:col>
      <xdr:colOff>914400</xdr:colOff>
      <xdr:row>12</xdr:row>
      <xdr:rowOff>219075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17430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24</xdr:row>
      <xdr:rowOff>161925</xdr:rowOff>
    </xdr:from>
    <xdr:to>
      <xdr:col>18</xdr:col>
      <xdr:colOff>923925</xdr:colOff>
      <xdr:row>28</xdr:row>
      <xdr:rowOff>190500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50292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85725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8</xdr:row>
      <xdr:rowOff>200025</xdr:rowOff>
    </xdr:from>
    <xdr:to>
      <xdr:col>18</xdr:col>
      <xdr:colOff>981075</xdr:colOff>
      <xdr:row>12</xdr:row>
      <xdr:rowOff>228600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17526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24</xdr:row>
      <xdr:rowOff>171450</xdr:rowOff>
    </xdr:from>
    <xdr:to>
      <xdr:col>18</xdr:col>
      <xdr:colOff>952500</xdr:colOff>
      <xdr:row>28</xdr:row>
      <xdr:rowOff>200025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50292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123825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8</xdr:row>
      <xdr:rowOff>180975</xdr:rowOff>
    </xdr:from>
    <xdr:to>
      <xdr:col>18</xdr:col>
      <xdr:colOff>952500</xdr:colOff>
      <xdr:row>12</xdr:row>
      <xdr:rowOff>209550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17335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24</xdr:row>
      <xdr:rowOff>209550</xdr:rowOff>
    </xdr:from>
    <xdr:to>
      <xdr:col>18</xdr:col>
      <xdr:colOff>971550</xdr:colOff>
      <xdr:row>29</xdr:row>
      <xdr:rowOff>0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51530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133350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32</xdr:row>
      <xdr:rowOff>161925</xdr:rowOff>
    </xdr:from>
    <xdr:to>
      <xdr:col>17</xdr:col>
      <xdr:colOff>19050</xdr:colOff>
      <xdr:row>32</xdr:row>
      <xdr:rowOff>161925</xdr:rowOff>
    </xdr:to>
    <xdr:sp>
      <xdr:nvSpPr>
        <xdr:cNvPr id="3" name="Connecteur droit 4"/>
        <xdr:cNvSpPr>
          <a:spLocks/>
        </xdr:cNvSpPr>
      </xdr:nvSpPr>
      <xdr:spPr>
        <a:xfrm>
          <a:off x="723900" y="6772275"/>
          <a:ext cx="3800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32</xdr:row>
      <xdr:rowOff>85725</xdr:rowOff>
    </xdr:from>
    <xdr:to>
      <xdr:col>1</xdr:col>
      <xdr:colOff>123825</xdr:colOff>
      <xdr:row>33</xdr:row>
      <xdr:rowOff>76200</xdr:rowOff>
    </xdr:to>
    <xdr:sp>
      <xdr:nvSpPr>
        <xdr:cNvPr id="4" name="Connecteur droit 6"/>
        <xdr:cNvSpPr>
          <a:spLocks/>
        </xdr:cNvSpPr>
      </xdr:nvSpPr>
      <xdr:spPr>
        <a:xfrm>
          <a:off x="714375" y="6696075"/>
          <a:ext cx="9525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66675</xdr:rowOff>
    </xdr:from>
    <xdr:to>
      <xdr:col>17</xdr:col>
      <xdr:colOff>9525</xdr:colOff>
      <xdr:row>33</xdr:row>
      <xdr:rowOff>57150</xdr:rowOff>
    </xdr:to>
    <xdr:sp>
      <xdr:nvSpPr>
        <xdr:cNvPr id="5" name="Connecteur droit 7"/>
        <xdr:cNvSpPr>
          <a:spLocks/>
        </xdr:cNvSpPr>
      </xdr:nvSpPr>
      <xdr:spPr>
        <a:xfrm>
          <a:off x="4505325" y="6677025"/>
          <a:ext cx="9525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32</xdr:row>
      <xdr:rowOff>85725</xdr:rowOff>
    </xdr:from>
    <xdr:to>
      <xdr:col>9</xdr:col>
      <xdr:colOff>85725</xdr:colOff>
      <xdr:row>33</xdr:row>
      <xdr:rowOff>76200</xdr:rowOff>
    </xdr:to>
    <xdr:sp>
      <xdr:nvSpPr>
        <xdr:cNvPr id="6" name="Connecteur droit 8"/>
        <xdr:cNvSpPr>
          <a:spLocks/>
        </xdr:cNvSpPr>
      </xdr:nvSpPr>
      <xdr:spPr>
        <a:xfrm>
          <a:off x="2524125" y="6696075"/>
          <a:ext cx="9525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18</xdr:col>
      <xdr:colOff>104775</xdr:colOff>
      <xdr:row>8</xdr:row>
      <xdr:rowOff>133350</xdr:rowOff>
    </xdr:from>
    <xdr:to>
      <xdr:col>18</xdr:col>
      <xdr:colOff>990600</xdr:colOff>
      <xdr:row>12</xdr:row>
      <xdr:rowOff>161925</xdr:rowOff>
    </xdr:to>
    <xdr:pic>
      <xdr:nvPicPr>
        <xdr:cNvPr id="7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16859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24</xdr:row>
      <xdr:rowOff>152400</xdr:rowOff>
    </xdr:from>
    <xdr:to>
      <xdr:col>18</xdr:col>
      <xdr:colOff>971550</xdr:colOff>
      <xdr:row>28</xdr:row>
      <xdr:rowOff>180975</xdr:rowOff>
    </xdr:to>
    <xdr:pic>
      <xdr:nvPicPr>
        <xdr:cNvPr id="8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50006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6</xdr:col>
      <xdr:colOff>161925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8</xdr:row>
      <xdr:rowOff>228600</xdr:rowOff>
    </xdr:from>
    <xdr:to>
      <xdr:col>17</xdr:col>
      <xdr:colOff>990600</xdr:colOff>
      <xdr:row>13</xdr:row>
      <xdr:rowOff>19050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17811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24</xdr:row>
      <xdr:rowOff>209550</xdr:rowOff>
    </xdr:from>
    <xdr:to>
      <xdr:col>17</xdr:col>
      <xdr:colOff>990600</xdr:colOff>
      <xdr:row>29</xdr:row>
      <xdr:rowOff>0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50577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152400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8</xdr:row>
      <xdr:rowOff>133350</xdr:rowOff>
    </xdr:from>
    <xdr:to>
      <xdr:col>18</xdr:col>
      <xdr:colOff>990600</xdr:colOff>
      <xdr:row>12</xdr:row>
      <xdr:rowOff>161925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17335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24</xdr:row>
      <xdr:rowOff>133350</xdr:rowOff>
    </xdr:from>
    <xdr:to>
      <xdr:col>18</xdr:col>
      <xdr:colOff>990600</xdr:colOff>
      <xdr:row>28</xdr:row>
      <xdr:rowOff>161925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50292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161925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8</xdr:row>
      <xdr:rowOff>190500</xdr:rowOff>
    </xdr:from>
    <xdr:to>
      <xdr:col>18</xdr:col>
      <xdr:colOff>1038225</xdr:colOff>
      <xdr:row>12</xdr:row>
      <xdr:rowOff>219075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17430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24</xdr:row>
      <xdr:rowOff>200025</xdr:rowOff>
    </xdr:from>
    <xdr:to>
      <xdr:col>18</xdr:col>
      <xdr:colOff>1038225</xdr:colOff>
      <xdr:row>28</xdr:row>
      <xdr:rowOff>228600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50482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6</xdr:col>
      <xdr:colOff>466725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24</xdr:row>
      <xdr:rowOff>190500</xdr:rowOff>
    </xdr:from>
    <xdr:to>
      <xdr:col>18</xdr:col>
      <xdr:colOff>990600</xdr:colOff>
      <xdr:row>28</xdr:row>
      <xdr:rowOff>219075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0387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8</xdr:row>
      <xdr:rowOff>180975</xdr:rowOff>
    </xdr:from>
    <xdr:to>
      <xdr:col>18</xdr:col>
      <xdr:colOff>962025</xdr:colOff>
      <xdr:row>12</xdr:row>
      <xdr:rowOff>209550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17335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190500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8</xdr:row>
      <xdr:rowOff>180975</xdr:rowOff>
    </xdr:from>
    <xdr:to>
      <xdr:col>17</xdr:col>
      <xdr:colOff>981075</xdr:colOff>
      <xdr:row>12</xdr:row>
      <xdr:rowOff>209550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17145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24</xdr:row>
      <xdr:rowOff>180975</xdr:rowOff>
    </xdr:from>
    <xdr:to>
      <xdr:col>17</xdr:col>
      <xdr:colOff>981075</xdr:colOff>
      <xdr:row>28</xdr:row>
      <xdr:rowOff>209550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50006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8</xdr:col>
      <xdr:colOff>38100</xdr:colOff>
      <xdr:row>4</xdr:row>
      <xdr:rowOff>19050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8</xdr:row>
      <xdr:rowOff>219075</xdr:rowOff>
    </xdr:from>
    <xdr:to>
      <xdr:col>18</xdr:col>
      <xdr:colOff>1009650</xdr:colOff>
      <xdr:row>13</xdr:row>
      <xdr:rowOff>9525</xdr:rowOff>
    </xdr:to>
    <xdr:pic>
      <xdr:nvPicPr>
        <xdr:cNvPr id="3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17716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24</xdr:row>
      <xdr:rowOff>209550</xdr:rowOff>
    </xdr:from>
    <xdr:to>
      <xdr:col>18</xdr:col>
      <xdr:colOff>1000125</xdr:colOff>
      <xdr:row>29</xdr:row>
      <xdr:rowOff>0</xdr:rowOff>
    </xdr:to>
    <xdr:pic>
      <xdr:nvPicPr>
        <xdr:cNvPr id="4" name="Image 10" descr="chr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50577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9"/>
  <sheetViews>
    <sheetView zoomScalePageLayoutView="0" workbookViewId="0" topLeftCell="A1">
      <selection activeCell="AO11" sqref="AO11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00390625" style="0" customWidth="1"/>
    <col min="5" max="5" width="6.7109375" style="0" customWidth="1"/>
    <col min="6" max="6" width="2.140625" style="0" customWidth="1"/>
    <col min="7" max="7" width="3.421875" style="0" customWidth="1"/>
    <col min="8" max="8" width="3.140625" style="0" customWidth="1"/>
    <col min="9" max="9" width="3.00390625" style="0" customWidth="1"/>
    <col min="10" max="10" width="5.140625" style="0" customWidth="1"/>
    <col min="11" max="11" width="4.57421875" style="0" customWidth="1"/>
    <col min="12" max="12" width="2.140625" style="0" customWidth="1"/>
    <col min="13" max="13" width="6.00390625" style="0" customWidth="1"/>
    <col min="14" max="14" width="2.140625" style="0" customWidth="1"/>
    <col min="15" max="15" width="4.00390625" style="0" customWidth="1"/>
    <col min="16" max="17" width="3.0039062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  <col min="24" max="24" width="4.8515625" style="0" hidden="1" customWidth="1"/>
    <col min="25" max="25" width="2.28125" style="0" hidden="1" customWidth="1"/>
    <col min="26" max="26" width="4.8515625" style="0" hidden="1" customWidth="1"/>
    <col min="27" max="27" width="2.7109375" style="0" hidden="1" customWidth="1"/>
    <col min="28" max="28" width="4.8515625" style="0" hidden="1" customWidth="1"/>
    <col min="29" max="29" width="2.140625" style="0" hidden="1" customWidth="1"/>
    <col min="30" max="32" width="4.8515625" style="0" hidden="1" customWidth="1"/>
    <col min="33" max="33" width="2.140625" style="0" hidden="1" customWidth="1"/>
    <col min="34" max="34" width="4.8515625" style="0" hidden="1" customWidth="1"/>
    <col min="35" max="35" width="1.8515625" style="0" hidden="1" customWidth="1"/>
    <col min="36" max="36" width="4.8515625" style="0" hidden="1" customWidth="1"/>
    <col min="37" max="37" width="1.8515625" style="0" hidden="1" customWidth="1"/>
    <col min="38" max="38" width="4.8515625" style="0" hidden="1" customWidth="1"/>
  </cols>
  <sheetData>
    <row r="1" spans="1:38" ht="15.75" customHeight="1">
      <c r="A1" s="137"/>
      <c r="B1" s="153" t="s">
        <v>44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49" t="s">
        <v>45</v>
      </c>
      <c r="T1" s="22" t="s">
        <v>3</v>
      </c>
      <c r="U1" s="23" t="s">
        <v>2</v>
      </c>
      <c r="V1" s="23" t="s">
        <v>4</v>
      </c>
      <c r="X1" s="21">
        <f ca="1">_XLL.ALEA.ENTRE.BORNES($U$2,$V$2)*10</f>
        <v>20</v>
      </c>
      <c r="Y1" s="5" t="s">
        <v>7</v>
      </c>
      <c r="Z1" s="21">
        <f ca="1">_XLL.ALEA.ENTRE.BORNES($U$3,$V$3)*10</f>
        <v>440</v>
      </c>
      <c r="AA1" s="5"/>
      <c r="AB1" s="21"/>
      <c r="AC1" s="5"/>
      <c r="AD1" s="26"/>
      <c r="AE1" s="26"/>
      <c r="AF1" s="21">
        <f ca="1">_XLL.ALEA.ENTRE.BORNES($U$2,$V$2)*10</f>
        <v>70</v>
      </c>
      <c r="AG1" s="46" t="s">
        <v>7</v>
      </c>
      <c r="AH1" s="21">
        <f ca="1">_XLL.ALEA.ENTRE.BORNES($U$3,$V$3)*10</f>
        <v>180</v>
      </c>
      <c r="AI1" s="5"/>
      <c r="AJ1" s="21"/>
      <c r="AK1" s="5"/>
      <c r="AL1" s="26"/>
    </row>
    <row r="2" spans="1:38" ht="15" customHeight="1">
      <c r="A2" s="138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0"/>
      <c r="T2" t="s">
        <v>5</v>
      </c>
      <c r="U2">
        <v>1</v>
      </c>
      <c r="V2">
        <v>9</v>
      </c>
      <c r="X2" s="21">
        <f ca="1">_XLL.ALEA.ENTRE.BORNES($U$2,$V$2)*10</f>
        <v>20</v>
      </c>
      <c r="Y2" s="46" t="s">
        <v>7</v>
      </c>
      <c r="Z2" s="21">
        <f ca="1">_XLL.ALEA.ENTRE.BORNES($U$3,$V$3)*10</f>
        <v>110</v>
      </c>
      <c r="AA2" s="5"/>
      <c r="AB2" s="21"/>
      <c r="AC2" s="5"/>
      <c r="AD2" s="26"/>
      <c r="AE2" s="5"/>
      <c r="AF2" s="21">
        <f ca="1">_XLL.ALEA.ENTRE.BORNES($U$2,$V$2)*10</f>
        <v>70</v>
      </c>
      <c r="AG2" s="46" t="s">
        <v>7</v>
      </c>
      <c r="AH2" s="21">
        <f ca="1">_XLL.ALEA.ENTRE.BORNES($U$3,$V$3)*10</f>
        <v>300</v>
      </c>
      <c r="AI2" s="5"/>
      <c r="AJ2" s="21"/>
      <c r="AK2" s="5"/>
      <c r="AL2" s="26"/>
    </row>
    <row r="3" spans="1:38" ht="15" customHeight="1">
      <c r="A3" s="138"/>
      <c r="C3" s="32"/>
      <c r="D3" s="32"/>
      <c r="E3" s="32"/>
      <c r="F3" s="32"/>
      <c r="G3" s="32"/>
      <c r="H3" s="32"/>
      <c r="I3" s="32"/>
      <c r="J3" s="140" t="s">
        <v>13</v>
      </c>
      <c r="K3" s="140"/>
      <c r="L3" s="140"/>
      <c r="M3" s="140"/>
      <c r="N3" s="140"/>
      <c r="O3" s="140"/>
      <c r="P3" s="140"/>
      <c r="Q3" s="140"/>
      <c r="R3" s="141"/>
      <c r="S3" s="151"/>
      <c r="T3" t="s">
        <v>6</v>
      </c>
      <c r="U3">
        <v>10</v>
      </c>
      <c r="V3">
        <v>50</v>
      </c>
      <c r="X3" s="21">
        <f ca="1">_XLL.ALEA.ENTRE.BORNES($U$2,$V$2)*10</f>
        <v>40</v>
      </c>
      <c r="Y3" s="46" t="s">
        <v>7</v>
      </c>
      <c r="Z3" s="21">
        <f ca="1">_XLL.ALEA.ENTRE.BORNES($U$3,$V$3)*10</f>
        <v>490</v>
      </c>
      <c r="AA3" s="5"/>
      <c r="AB3" s="21"/>
      <c r="AC3" s="5"/>
      <c r="AD3" s="26"/>
      <c r="AE3" s="5"/>
      <c r="AF3" s="21">
        <f ca="1">_XLL.ALEA.ENTRE.BORNES($U$2,$V$2)*10</f>
        <v>70</v>
      </c>
      <c r="AG3" s="46" t="s">
        <v>7</v>
      </c>
      <c r="AH3" s="21">
        <f ca="1">_XLL.ALEA.ENTRE.BORNES($U$3,$V$3)*10</f>
        <v>310</v>
      </c>
      <c r="AI3" s="5"/>
      <c r="AJ3" s="21"/>
      <c r="AK3" s="5"/>
      <c r="AL3" s="26"/>
    </row>
    <row r="4" spans="1:38" ht="15" customHeight="1">
      <c r="A4" s="139"/>
      <c r="B4" s="14"/>
      <c r="C4" s="135" t="s">
        <v>54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52"/>
      <c r="X4" s="21">
        <f ca="1">_XLL.ALEA.ENTRE.BORNES($U$2,$V$2)*10</f>
        <v>90</v>
      </c>
      <c r="Y4" s="46" t="s">
        <v>7</v>
      </c>
      <c r="Z4" s="21">
        <f ca="1">_XLL.ALEA.ENTRE.BORNES($U$3,$V$3)*10</f>
        <v>100</v>
      </c>
      <c r="AA4" s="5"/>
      <c r="AB4" s="21"/>
      <c r="AC4" s="5"/>
      <c r="AD4" s="26"/>
      <c r="AE4" s="5"/>
      <c r="AF4" s="21">
        <f ca="1">_XLL.ALEA.ENTRE.BORNES($U$2,$V$2)*10</f>
        <v>80</v>
      </c>
      <c r="AG4" s="46" t="s">
        <v>7</v>
      </c>
      <c r="AH4" s="21">
        <f ca="1">_XLL.ALEA.ENTRE.BORNES($U$3,$V$3)*10</f>
        <v>160</v>
      </c>
      <c r="AI4" s="5"/>
      <c r="AJ4" s="21"/>
      <c r="AK4" s="5"/>
      <c r="AL4" s="26"/>
    </row>
    <row r="5" spans="1:38" ht="15">
      <c r="A5" s="144" t="s">
        <v>46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6"/>
      <c r="S5" s="142" t="s">
        <v>1</v>
      </c>
      <c r="X5" s="21">
        <f ca="1">_XLL.ALEA.ENTRE.BORNES($U$2,$V$2)*10</f>
        <v>60</v>
      </c>
      <c r="Y5" s="46" t="s">
        <v>7</v>
      </c>
      <c r="Z5" s="21">
        <f ca="1">_XLL.ALEA.ENTRE.BORNES($U$3,$V$3)*10</f>
        <v>380</v>
      </c>
      <c r="AA5" s="5"/>
      <c r="AB5" s="21"/>
      <c r="AC5" s="5"/>
      <c r="AD5" s="26"/>
      <c r="AE5" s="5"/>
      <c r="AF5" s="21">
        <f ca="1">_XLL.ALEA.ENTRE.BORNES($U$2,$V$2)*10</f>
        <v>10</v>
      </c>
      <c r="AG5" s="46" t="s">
        <v>7</v>
      </c>
      <c r="AH5" s="21">
        <f ca="1">_XLL.ALEA.ENTRE.BORNES($U$3,$V$3)*10</f>
        <v>460</v>
      </c>
      <c r="AI5" s="5"/>
      <c r="AJ5" s="21"/>
      <c r="AK5" s="5"/>
      <c r="AL5" s="26"/>
    </row>
    <row r="6" spans="1:19" ht="15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  <c r="S6" s="143"/>
    </row>
    <row r="7" spans="1:19" ht="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3"/>
    </row>
    <row r="8" spans="1:19" ht="15">
      <c r="A8" s="19" t="s">
        <v>48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1:19" ht="18.75">
      <c r="A9" s="4"/>
      <c r="B9" s="26"/>
      <c r="C9" s="33">
        <f>X1</f>
        <v>20</v>
      </c>
      <c r="D9" s="35" t="s">
        <v>7</v>
      </c>
      <c r="E9" s="33">
        <f>Z1</f>
        <v>440</v>
      </c>
      <c r="F9" s="35" t="s">
        <v>8</v>
      </c>
      <c r="G9" s="34" t="s">
        <v>9</v>
      </c>
      <c r="H9" s="34"/>
      <c r="I9" s="33"/>
      <c r="J9" s="35"/>
      <c r="K9" s="33">
        <f>AF1</f>
        <v>70</v>
      </c>
      <c r="L9" s="35" t="s">
        <v>7</v>
      </c>
      <c r="M9" s="33">
        <f>AH1</f>
        <v>180</v>
      </c>
      <c r="N9" s="35" t="s">
        <v>8</v>
      </c>
      <c r="O9" s="34" t="s">
        <v>9</v>
      </c>
      <c r="P9" s="34"/>
      <c r="Q9" s="34"/>
      <c r="R9" s="26"/>
      <c r="S9" s="6"/>
    </row>
    <row r="10" spans="1:19" ht="18.75">
      <c r="A10" s="4"/>
      <c r="B10" s="5"/>
      <c r="C10" s="33">
        <f>X2</f>
        <v>20</v>
      </c>
      <c r="D10" s="35" t="s">
        <v>7</v>
      </c>
      <c r="E10" s="33">
        <f>Z2</f>
        <v>110</v>
      </c>
      <c r="F10" s="35" t="s">
        <v>8</v>
      </c>
      <c r="G10" s="34" t="s">
        <v>9</v>
      </c>
      <c r="H10" s="35"/>
      <c r="I10" s="33"/>
      <c r="J10" s="35"/>
      <c r="K10" s="33">
        <f>AF2</f>
        <v>70</v>
      </c>
      <c r="L10" s="35" t="s">
        <v>7</v>
      </c>
      <c r="M10" s="33">
        <f>AH2</f>
        <v>300</v>
      </c>
      <c r="N10" s="35" t="s">
        <v>8</v>
      </c>
      <c r="O10" s="34" t="s">
        <v>9</v>
      </c>
      <c r="P10" s="35"/>
      <c r="Q10" s="34"/>
      <c r="R10" s="5"/>
      <c r="S10" s="6"/>
    </row>
    <row r="11" spans="1:19" ht="18.75">
      <c r="A11" s="4"/>
      <c r="B11" s="5"/>
      <c r="C11" s="33">
        <f>X3</f>
        <v>40</v>
      </c>
      <c r="D11" s="35" t="s">
        <v>7</v>
      </c>
      <c r="E11" s="33">
        <f>Z3</f>
        <v>490</v>
      </c>
      <c r="F11" s="35" t="s">
        <v>8</v>
      </c>
      <c r="G11" s="34" t="s">
        <v>9</v>
      </c>
      <c r="H11" s="35"/>
      <c r="I11" s="33"/>
      <c r="J11" s="35"/>
      <c r="K11" s="33">
        <f>AF3</f>
        <v>70</v>
      </c>
      <c r="L11" s="35" t="s">
        <v>7</v>
      </c>
      <c r="M11" s="33">
        <f>AH3</f>
        <v>310</v>
      </c>
      <c r="N11" s="35" t="s">
        <v>8</v>
      </c>
      <c r="O11" s="34" t="s">
        <v>9</v>
      </c>
      <c r="P11" s="35"/>
      <c r="Q11" s="34"/>
      <c r="R11" s="5"/>
      <c r="S11" s="6"/>
    </row>
    <row r="12" spans="1:19" ht="18.75">
      <c r="A12" s="4"/>
      <c r="B12" s="5"/>
      <c r="C12" s="33">
        <f>X4</f>
        <v>90</v>
      </c>
      <c r="D12" s="35" t="s">
        <v>7</v>
      </c>
      <c r="E12" s="33">
        <f>Z4</f>
        <v>100</v>
      </c>
      <c r="F12" s="35" t="s">
        <v>8</v>
      </c>
      <c r="G12" s="34" t="s">
        <v>9</v>
      </c>
      <c r="H12" s="35"/>
      <c r="I12" s="33"/>
      <c r="J12" s="35"/>
      <c r="K12" s="33">
        <f>AF4</f>
        <v>80</v>
      </c>
      <c r="L12" s="35" t="s">
        <v>7</v>
      </c>
      <c r="M12" s="33">
        <f>AH4</f>
        <v>160</v>
      </c>
      <c r="N12" s="35" t="s">
        <v>8</v>
      </c>
      <c r="O12" s="34" t="s">
        <v>9</v>
      </c>
      <c r="P12" s="35"/>
      <c r="Q12" s="34"/>
      <c r="R12" s="5"/>
      <c r="S12" s="6"/>
    </row>
    <row r="13" spans="1:19" ht="18.75">
      <c r="A13" s="4"/>
      <c r="B13" s="5"/>
      <c r="C13" s="33">
        <f>X5</f>
        <v>60</v>
      </c>
      <c r="D13" s="35" t="s">
        <v>7</v>
      </c>
      <c r="E13" s="33">
        <f>Z5</f>
        <v>380</v>
      </c>
      <c r="F13" s="35" t="s">
        <v>8</v>
      </c>
      <c r="G13" s="34" t="s">
        <v>9</v>
      </c>
      <c r="H13" s="35"/>
      <c r="I13" s="33"/>
      <c r="J13" s="35"/>
      <c r="K13" s="33">
        <f>AF5</f>
        <v>10</v>
      </c>
      <c r="L13" s="35" t="s">
        <v>7</v>
      </c>
      <c r="M13" s="33">
        <f>AH5</f>
        <v>460</v>
      </c>
      <c r="N13" s="35" t="s">
        <v>8</v>
      </c>
      <c r="O13" s="34" t="s">
        <v>9</v>
      </c>
      <c r="P13" s="35"/>
      <c r="Q13" s="34"/>
      <c r="R13" s="5"/>
      <c r="S13" s="6"/>
    </row>
    <row r="14" spans="1:19" ht="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</row>
    <row r="15" spans="1:19" ht="15">
      <c r="A15" s="19" t="s">
        <v>47</v>
      </c>
      <c r="B15" s="24"/>
      <c r="C15" s="5"/>
      <c r="D15" s="5"/>
      <c r="E15" s="5"/>
      <c r="F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</row>
    <row r="16" spans="1:19" ht="15">
      <c r="A16" s="4"/>
      <c r="B16" s="5"/>
      <c r="C16" s="5"/>
      <c r="D16" s="5"/>
      <c r="E16" s="5"/>
      <c r="F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/>
    </row>
    <row r="17" spans="1:38" ht="15.75">
      <c r="A17" s="4"/>
      <c r="C17" s="36"/>
      <c r="D17" s="36" t="s">
        <v>49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5"/>
      <c r="S17" s="6"/>
      <c r="X17" s="21">
        <f ca="1">_XLL.ALEA.ENTRE.BORNES($U$2,$V$2)*10</f>
        <v>90</v>
      </c>
      <c r="Y17" s="46" t="s">
        <v>7</v>
      </c>
      <c r="Z17" s="21">
        <f ca="1">_XLL.ALEA.ENTRE.BORNES($U$3,$V$3)*10</f>
        <v>360</v>
      </c>
      <c r="AA17" s="5"/>
      <c r="AB17" s="21"/>
      <c r="AC17" s="5"/>
      <c r="AD17" s="26"/>
      <c r="AE17" s="26"/>
      <c r="AF17" s="21">
        <f ca="1">_XLL.ALEA.ENTRE.BORNES($U$2,$V$2)*10</f>
        <v>80</v>
      </c>
      <c r="AG17" s="46" t="s">
        <v>7</v>
      </c>
      <c r="AH17" s="21">
        <f ca="1">_XLL.ALEA.ENTRE.BORNES($U$3,$V$3)*10</f>
        <v>390</v>
      </c>
      <c r="AI17" s="5"/>
      <c r="AJ17" s="21"/>
      <c r="AK17" s="5"/>
      <c r="AL17" s="26"/>
    </row>
    <row r="18" spans="1:38" ht="15.75">
      <c r="A18" s="4"/>
      <c r="C18" s="36"/>
      <c r="D18" s="36"/>
      <c r="E18" s="36" t="s">
        <v>16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5"/>
      <c r="S18" s="6"/>
      <c r="X18" s="21">
        <f ca="1">_XLL.ALEA.ENTRE.BORNES($U$2,$V$2)*10</f>
        <v>60</v>
      </c>
      <c r="Y18" s="46" t="s">
        <v>7</v>
      </c>
      <c r="Z18" s="21">
        <f ca="1">_XLL.ALEA.ENTRE.BORNES($U$3,$V$3)*10</f>
        <v>240</v>
      </c>
      <c r="AA18" s="5"/>
      <c r="AB18" s="21"/>
      <c r="AC18" s="5"/>
      <c r="AD18" s="26"/>
      <c r="AE18" s="5"/>
      <c r="AF18" s="21">
        <f ca="1">_XLL.ALEA.ENTRE.BORNES($U$2,$V$2)*10</f>
        <v>90</v>
      </c>
      <c r="AG18" s="46" t="s">
        <v>7</v>
      </c>
      <c r="AH18" s="21">
        <f ca="1">_XLL.ALEA.ENTRE.BORNES($U$3,$V$3)*10</f>
        <v>430</v>
      </c>
      <c r="AI18" s="5"/>
      <c r="AJ18" s="21"/>
      <c r="AK18" s="5"/>
      <c r="AL18" s="26"/>
    </row>
    <row r="19" spans="1:38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_XLL.ALEA.ENTRE.BORNES($U$2,$V$2)*10</f>
        <v>30</v>
      </c>
      <c r="Y19" s="46" t="s">
        <v>7</v>
      </c>
      <c r="Z19" s="21">
        <f ca="1">_XLL.ALEA.ENTRE.BORNES($U$3,$V$3)*10</f>
        <v>220</v>
      </c>
      <c r="AA19" s="5"/>
      <c r="AB19" s="21"/>
      <c r="AC19" s="5"/>
      <c r="AD19" s="26"/>
      <c r="AE19" s="5"/>
      <c r="AF19" s="21">
        <f ca="1">_XLL.ALEA.ENTRE.BORNES($U$2,$V$2)*10</f>
        <v>50</v>
      </c>
      <c r="AG19" s="46" t="s">
        <v>7</v>
      </c>
      <c r="AH19" s="21">
        <f ca="1">_XLL.ALEA.ENTRE.BORNES($U$3,$V$3)*10</f>
        <v>230</v>
      </c>
      <c r="AI19" s="5"/>
      <c r="AJ19" s="21"/>
      <c r="AK19" s="5"/>
      <c r="AL19" s="26"/>
    </row>
    <row r="20" spans="1:38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_XLL.ALEA.ENTRE.BORNES($U$2,$V$2)*10</f>
        <v>60</v>
      </c>
      <c r="Y20" s="46" t="s">
        <v>7</v>
      </c>
      <c r="Z20" s="21">
        <f ca="1">_XLL.ALEA.ENTRE.BORNES($U$3,$V$3)*10</f>
        <v>330</v>
      </c>
      <c r="AA20" s="5"/>
      <c r="AB20" s="21"/>
      <c r="AC20" s="5"/>
      <c r="AD20" s="26"/>
      <c r="AE20" s="5"/>
      <c r="AF20" s="21">
        <f ca="1">_XLL.ALEA.ENTRE.BORNES($U$2,$V$2)*10</f>
        <v>30</v>
      </c>
      <c r="AG20" s="46" t="s">
        <v>7</v>
      </c>
      <c r="AH20" s="21">
        <f ca="1">_XLL.ALEA.ENTRE.BORNES($U$3,$V$3)*10</f>
        <v>210</v>
      </c>
      <c r="AI20" s="5"/>
      <c r="AJ20" s="21"/>
      <c r="AK20" s="5"/>
      <c r="AL20" s="26"/>
    </row>
    <row r="21" spans="1:38" ht="15">
      <c r="A21" s="144" t="s">
        <v>55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6"/>
      <c r="S21" s="142" t="s">
        <v>1</v>
      </c>
      <c r="X21" s="21">
        <f ca="1">_XLL.ALEA.ENTRE.BORNES($U$2,$V$2)*10</f>
        <v>30</v>
      </c>
      <c r="Y21" s="46" t="s">
        <v>7</v>
      </c>
      <c r="Z21" s="21">
        <f ca="1">_XLL.ALEA.ENTRE.BORNES($U$3,$V$3)*10</f>
        <v>290</v>
      </c>
      <c r="AA21" s="5"/>
      <c r="AB21" s="21"/>
      <c r="AC21" s="5"/>
      <c r="AD21" s="26"/>
      <c r="AE21" s="5"/>
      <c r="AF21" s="21">
        <f ca="1">_XLL.ALEA.ENTRE.BORNES($U$2,$V$2)*10</f>
        <v>20</v>
      </c>
      <c r="AG21" s="46" t="s">
        <v>7</v>
      </c>
      <c r="AH21" s="21">
        <f ca="1">_XLL.ALEA.ENTRE.BORNES($U$3,$V$3)*10</f>
        <v>310</v>
      </c>
      <c r="AI21" s="5"/>
      <c r="AJ21" s="21"/>
      <c r="AK21" s="5"/>
      <c r="AL21" s="26"/>
    </row>
    <row r="22" spans="1:19" ht="15">
      <c r="A22" s="1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8"/>
      <c r="S22" s="143"/>
    </row>
    <row r="23" spans="1:19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3"/>
    </row>
    <row r="24" spans="1:19" ht="15">
      <c r="A24" s="19" t="s">
        <v>48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/>
    </row>
    <row r="25" spans="1:19" ht="18.75">
      <c r="A25" s="4"/>
      <c r="B25" s="5"/>
      <c r="C25" s="33">
        <f>X17</f>
        <v>90</v>
      </c>
      <c r="D25" s="35" t="s">
        <v>7</v>
      </c>
      <c r="E25" s="33">
        <f>Z17</f>
        <v>360</v>
      </c>
      <c r="F25" s="35" t="s">
        <v>8</v>
      </c>
      <c r="G25" s="34" t="s">
        <v>9</v>
      </c>
      <c r="H25" s="34"/>
      <c r="I25" s="34"/>
      <c r="J25" s="34"/>
      <c r="K25" s="33">
        <f>AF17</f>
        <v>80</v>
      </c>
      <c r="L25" s="35" t="s">
        <v>7</v>
      </c>
      <c r="M25" s="33">
        <f>AH17</f>
        <v>390</v>
      </c>
      <c r="N25" s="35" t="s">
        <v>8</v>
      </c>
      <c r="O25" s="34" t="s">
        <v>9</v>
      </c>
      <c r="P25" s="34"/>
      <c r="Q25" s="34"/>
      <c r="R25" s="5"/>
      <c r="S25" s="6"/>
    </row>
    <row r="26" spans="1:19" ht="18.75">
      <c r="A26" s="4"/>
      <c r="B26" s="5"/>
      <c r="C26" s="33">
        <f>X18</f>
        <v>60</v>
      </c>
      <c r="D26" s="35" t="s">
        <v>7</v>
      </c>
      <c r="E26" s="33">
        <f>Z18</f>
        <v>240</v>
      </c>
      <c r="F26" s="35" t="s">
        <v>8</v>
      </c>
      <c r="G26" s="34" t="s">
        <v>9</v>
      </c>
      <c r="H26" s="35"/>
      <c r="I26" s="34"/>
      <c r="J26" s="35"/>
      <c r="K26" s="33">
        <f>AF18</f>
        <v>90</v>
      </c>
      <c r="L26" s="35" t="s">
        <v>7</v>
      </c>
      <c r="M26" s="33">
        <f>AH18</f>
        <v>430</v>
      </c>
      <c r="N26" s="35" t="s">
        <v>8</v>
      </c>
      <c r="O26" s="34" t="s">
        <v>9</v>
      </c>
      <c r="P26" s="35"/>
      <c r="Q26" s="34"/>
      <c r="R26" s="5"/>
      <c r="S26" s="6"/>
    </row>
    <row r="27" spans="1:19" ht="18.75">
      <c r="A27" s="4"/>
      <c r="B27" s="5"/>
      <c r="C27" s="33">
        <f>X19</f>
        <v>30</v>
      </c>
      <c r="D27" s="35" t="s">
        <v>7</v>
      </c>
      <c r="E27" s="33">
        <f>Z19</f>
        <v>220</v>
      </c>
      <c r="F27" s="35" t="s">
        <v>8</v>
      </c>
      <c r="G27" s="34" t="s">
        <v>9</v>
      </c>
      <c r="H27" s="35"/>
      <c r="I27" s="34"/>
      <c r="J27" s="35"/>
      <c r="K27" s="33">
        <f>AF19</f>
        <v>50</v>
      </c>
      <c r="L27" s="35" t="s">
        <v>7</v>
      </c>
      <c r="M27" s="33">
        <f>AH19</f>
        <v>230</v>
      </c>
      <c r="N27" s="35" t="s">
        <v>8</v>
      </c>
      <c r="O27" s="34" t="s">
        <v>9</v>
      </c>
      <c r="P27" s="35"/>
      <c r="Q27" s="34"/>
      <c r="R27" s="5"/>
      <c r="S27" s="6"/>
    </row>
    <row r="28" spans="1:19" ht="18.75">
      <c r="A28" s="4"/>
      <c r="B28" s="5"/>
      <c r="C28" s="33">
        <f>X20</f>
        <v>60</v>
      </c>
      <c r="D28" s="35" t="s">
        <v>7</v>
      </c>
      <c r="E28" s="33">
        <f>Z20</f>
        <v>330</v>
      </c>
      <c r="F28" s="35" t="s">
        <v>8</v>
      </c>
      <c r="G28" s="34" t="s">
        <v>9</v>
      </c>
      <c r="H28" s="35"/>
      <c r="I28" s="34"/>
      <c r="J28" s="35"/>
      <c r="K28" s="33">
        <f>AF20</f>
        <v>30</v>
      </c>
      <c r="L28" s="35" t="s">
        <v>7</v>
      </c>
      <c r="M28" s="33">
        <f>AH20</f>
        <v>210</v>
      </c>
      <c r="N28" s="35" t="s">
        <v>8</v>
      </c>
      <c r="O28" s="34" t="s">
        <v>9</v>
      </c>
      <c r="P28" s="35"/>
      <c r="Q28" s="34"/>
      <c r="R28" s="5"/>
      <c r="S28" s="6"/>
    </row>
    <row r="29" spans="1:19" ht="18.75">
      <c r="A29" s="4"/>
      <c r="B29" s="5"/>
      <c r="C29" s="33">
        <f>X21</f>
        <v>30</v>
      </c>
      <c r="D29" s="35" t="s">
        <v>7</v>
      </c>
      <c r="E29" s="33">
        <f>Z21</f>
        <v>290</v>
      </c>
      <c r="F29" s="35" t="s">
        <v>8</v>
      </c>
      <c r="G29" s="34" t="s">
        <v>9</v>
      </c>
      <c r="H29" s="35"/>
      <c r="I29" s="34"/>
      <c r="J29" s="35"/>
      <c r="K29" s="33">
        <f>AF21</f>
        <v>20</v>
      </c>
      <c r="L29" s="35" t="s">
        <v>7</v>
      </c>
      <c r="M29" s="33">
        <f>AH21</f>
        <v>310</v>
      </c>
      <c r="N29" s="35" t="s">
        <v>8</v>
      </c>
      <c r="O29" s="34" t="s">
        <v>9</v>
      </c>
      <c r="P29" s="35"/>
      <c r="Q29" s="34"/>
      <c r="R29" s="5"/>
      <c r="S29" s="6"/>
    </row>
    <row r="30" spans="1:19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</row>
    <row r="31" spans="1:19" ht="15">
      <c r="A31" s="19" t="s">
        <v>50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</row>
    <row r="33" spans="1:19" ht="18.75">
      <c r="A33" s="4"/>
      <c r="B33" s="5"/>
      <c r="C33" s="105" t="s">
        <v>51</v>
      </c>
      <c r="D33" s="37"/>
      <c r="E33" s="35"/>
      <c r="F33" s="35"/>
      <c r="G33" s="35"/>
      <c r="H33" s="35"/>
      <c r="I33" s="35"/>
      <c r="J33" s="35"/>
      <c r="K33" s="35"/>
      <c r="L33" s="35"/>
      <c r="M33" s="5"/>
      <c r="N33" s="5"/>
      <c r="O33" s="5"/>
      <c r="P33" s="5"/>
      <c r="Q33" s="5"/>
      <c r="R33" s="5"/>
      <c r="S33" s="6"/>
    </row>
    <row r="34" spans="1:19" ht="18.75">
      <c r="A34" s="4"/>
      <c r="B34" s="50" t="s">
        <v>17</v>
      </c>
      <c r="C34" s="105" t="s">
        <v>52</v>
      </c>
      <c r="D34" s="37"/>
      <c r="E34" s="35"/>
      <c r="F34" s="35"/>
      <c r="G34" s="35"/>
      <c r="H34" s="35"/>
      <c r="I34" s="35"/>
      <c r="J34" s="35"/>
      <c r="K34" s="35"/>
      <c r="L34" s="35"/>
      <c r="M34" s="5"/>
      <c r="N34" s="5"/>
      <c r="O34" s="5"/>
      <c r="P34" s="5"/>
      <c r="Q34" s="5"/>
      <c r="R34" s="5"/>
      <c r="S34" s="6"/>
    </row>
    <row r="35" spans="1:19" ht="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9"/>
    </row>
    <row r="36" spans="1:19" ht="1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8"/>
    </row>
    <row r="37" spans="1:19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15">
      <c r="A38" s="19" t="s">
        <v>53</v>
      </c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/>
    </row>
    <row r="39" spans="1:19" ht="1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/>
    </row>
    <row r="40" spans="1:19" ht="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</row>
    <row r="41" spans="1:19" ht="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/>
    </row>
    <row r="42" spans="1:19" ht="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/>
    </row>
    <row r="43" spans="1:19" ht="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/>
    </row>
    <row r="44" spans="1:19" ht="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/>
    </row>
    <row r="45" spans="1:19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/>
    </row>
    <row r="46" spans="1:19" ht="1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9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</row>
  </sheetData>
  <sheetProtection/>
  <mergeCells count="11">
    <mergeCell ref="A5:R5"/>
    <mergeCell ref="A6:R6"/>
    <mergeCell ref="A1:A4"/>
    <mergeCell ref="J3:R3"/>
    <mergeCell ref="S5:S6"/>
    <mergeCell ref="S21:S22"/>
    <mergeCell ref="A21:R21"/>
    <mergeCell ref="B22:R22"/>
    <mergeCell ref="S1:S4"/>
    <mergeCell ref="B1:R2"/>
    <mergeCell ref="C4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PageLayoutView="0" workbookViewId="0" topLeftCell="A1">
      <selection activeCell="Y27" sqref="Y27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3.140625" style="0" customWidth="1"/>
    <col min="4" max="4" width="1.7109375" style="0" customWidth="1"/>
    <col min="5" max="5" width="5.28125" style="0" customWidth="1"/>
    <col min="6" max="6" width="2.8515625" style="0" customWidth="1"/>
    <col min="7" max="7" width="4.8515625" style="0" customWidth="1"/>
    <col min="8" max="8" width="4.28125" style="0" customWidth="1"/>
    <col min="9" max="9" width="4.8515625" style="0" customWidth="1"/>
    <col min="10" max="10" width="4.140625" style="0" customWidth="1"/>
    <col min="11" max="11" width="1.8515625" style="0" customWidth="1"/>
    <col min="12" max="12" width="2.7109375" style="0" customWidth="1"/>
    <col min="13" max="13" width="5.28125" style="0" customWidth="1"/>
    <col min="14" max="14" width="2.7109375" style="0" customWidth="1"/>
    <col min="15" max="15" width="4.8515625" style="0" customWidth="1"/>
    <col min="16" max="17" width="4.140625" style="0" customWidth="1"/>
    <col min="18" max="18" width="3.28125" style="0" customWidth="1"/>
    <col min="19" max="19" width="15.1406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</cols>
  <sheetData>
    <row r="1" spans="1:22" ht="15.75" customHeight="1">
      <c r="A1" s="137"/>
      <c r="B1" s="153" t="s">
        <v>44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49" t="s">
        <v>112</v>
      </c>
      <c r="T1" s="22" t="s">
        <v>3</v>
      </c>
      <c r="U1" s="23" t="s">
        <v>2</v>
      </c>
      <c r="V1" s="23" t="s">
        <v>4</v>
      </c>
    </row>
    <row r="2" spans="1:22" ht="15" customHeight="1">
      <c r="A2" s="138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0"/>
      <c r="T2" t="s">
        <v>5</v>
      </c>
      <c r="U2">
        <v>1</v>
      </c>
      <c r="V2">
        <v>49</v>
      </c>
    </row>
    <row r="3" spans="1:22" ht="15" customHeight="1">
      <c r="A3" s="138"/>
      <c r="B3" s="5"/>
      <c r="C3" s="32"/>
      <c r="D3" s="32"/>
      <c r="E3" s="32"/>
      <c r="F3" s="32"/>
      <c r="G3" s="32"/>
      <c r="H3" s="32"/>
      <c r="I3" s="32"/>
      <c r="J3" s="140" t="s">
        <v>13</v>
      </c>
      <c r="K3" s="140"/>
      <c r="L3" s="140"/>
      <c r="M3" s="140"/>
      <c r="N3" s="140"/>
      <c r="O3" s="140"/>
      <c r="P3" s="140"/>
      <c r="Q3" s="140"/>
      <c r="R3" s="141"/>
      <c r="S3" s="151"/>
      <c r="T3" t="s">
        <v>6</v>
      </c>
      <c r="U3" s="21">
        <v>10</v>
      </c>
      <c r="V3" s="21">
        <v>15</v>
      </c>
    </row>
    <row r="4" spans="1:19" ht="15" customHeight="1">
      <c r="A4" s="139"/>
      <c r="B4" s="38"/>
      <c r="C4" s="135" t="s">
        <v>69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52"/>
    </row>
    <row r="5" spans="1:19" ht="20.25" customHeight="1">
      <c r="A5" s="159" t="s">
        <v>113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42" t="s">
        <v>1</v>
      </c>
    </row>
    <row r="6" spans="1:19" ht="11.2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3"/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48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42"/>
      <c r="B9" s="26"/>
      <c r="C9" s="115"/>
      <c r="D9" s="115"/>
      <c r="E9" s="116" t="s">
        <v>115</v>
      </c>
      <c r="F9" s="117"/>
      <c r="G9" s="34">
        <f ca="1">_XLL.ALEA.ENTRE.BORNES($U$2,$V$2)*2</f>
        <v>64</v>
      </c>
      <c r="H9" s="35" t="s">
        <v>8</v>
      </c>
      <c r="I9" s="34" t="s">
        <v>9</v>
      </c>
      <c r="J9" s="34"/>
      <c r="K9" s="33"/>
      <c r="L9" s="115"/>
      <c r="M9" s="116" t="s">
        <v>115</v>
      </c>
      <c r="N9" s="33"/>
      <c r="O9" s="34">
        <f ca="1">_XLL.ALEA.ENTRE.BORNES($U$2,$V$2)*2</f>
        <v>60</v>
      </c>
      <c r="P9" s="35" t="s">
        <v>8</v>
      </c>
      <c r="Q9" s="34" t="s">
        <v>9</v>
      </c>
      <c r="R9" s="26"/>
      <c r="S9" s="43"/>
    </row>
    <row r="10" spans="1:19" ht="18.75">
      <c r="A10" s="42"/>
      <c r="B10" s="5"/>
      <c r="C10" s="115"/>
      <c r="D10" s="115"/>
      <c r="E10" s="116" t="s">
        <v>115</v>
      </c>
      <c r="F10" s="117"/>
      <c r="G10" s="34">
        <f ca="1">_XLL.ALEA.ENTRE.BORNES($U$2,$V$2)*2</f>
        <v>46</v>
      </c>
      <c r="H10" s="35" t="s">
        <v>8</v>
      </c>
      <c r="I10" s="34" t="s">
        <v>9</v>
      </c>
      <c r="J10" s="35"/>
      <c r="K10" s="33"/>
      <c r="L10" s="115"/>
      <c r="M10" s="116" t="s">
        <v>115</v>
      </c>
      <c r="N10" s="33"/>
      <c r="O10" s="34">
        <f ca="1">_XLL.ALEA.ENTRE.BORNES($U$2,$V$2)*2</f>
        <v>86</v>
      </c>
      <c r="P10" s="35" t="s">
        <v>8</v>
      </c>
      <c r="Q10" s="34" t="s">
        <v>9</v>
      </c>
      <c r="R10" s="5"/>
      <c r="S10" s="43"/>
    </row>
    <row r="11" spans="1:19" ht="18.75">
      <c r="A11" s="42"/>
      <c r="B11" s="5"/>
      <c r="C11" s="115"/>
      <c r="D11" s="115"/>
      <c r="E11" s="116" t="s">
        <v>115</v>
      </c>
      <c r="F11" s="117"/>
      <c r="G11" s="34">
        <f ca="1">_XLL.ALEA.ENTRE.BORNES($U$2,$V$2)*2</f>
        <v>14</v>
      </c>
      <c r="H11" s="35" t="s">
        <v>8</v>
      </c>
      <c r="I11" s="34" t="s">
        <v>9</v>
      </c>
      <c r="J11" s="35"/>
      <c r="K11" s="33"/>
      <c r="L11" s="115"/>
      <c r="M11" s="116" t="s">
        <v>115</v>
      </c>
      <c r="N11" s="33"/>
      <c r="O11" s="34">
        <f ca="1">_XLL.ALEA.ENTRE.BORNES($U$2,$V$2)*2</f>
        <v>74</v>
      </c>
      <c r="P11" s="35" t="s">
        <v>8</v>
      </c>
      <c r="Q11" s="34" t="s">
        <v>9</v>
      </c>
      <c r="R11" s="5"/>
      <c r="S11" s="43"/>
    </row>
    <row r="12" spans="1:19" ht="18.75">
      <c r="A12" s="42"/>
      <c r="B12" s="5"/>
      <c r="C12" s="115"/>
      <c r="D12" s="115"/>
      <c r="E12" s="116" t="s">
        <v>115</v>
      </c>
      <c r="F12" s="117"/>
      <c r="G12" s="34">
        <f ca="1">_XLL.ALEA.ENTRE.BORNES($U$2,$V$2)*2</f>
        <v>42</v>
      </c>
      <c r="H12" s="35" t="s">
        <v>8</v>
      </c>
      <c r="I12" s="34" t="s">
        <v>9</v>
      </c>
      <c r="J12" s="35"/>
      <c r="K12" s="33"/>
      <c r="L12" s="115"/>
      <c r="M12" s="116" t="s">
        <v>115</v>
      </c>
      <c r="N12" s="33"/>
      <c r="O12" s="34">
        <f ca="1">_XLL.ALEA.ENTRE.BORNES($U$2,$V$2)*2</f>
        <v>16</v>
      </c>
      <c r="P12" s="35" t="s">
        <v>8</v>
      </c>
      <c r="Q12" s="34" t="s">
        <v>9</v>
      </c>
      <c r="R12" s="5"/>
      <c r="S12" s="43"/>
    </row>
    <row r="13" spans="1:19" ht="18.75">
      <c r="A13" s="42"/>
      <c r="B13" s="5"/>
      <c r="C13" s="115"/>
      <c r="D13" s="115"/>
      <c r="E13" s="116" t="s">
        <v>115</v>
      </c>
      <c r="F13" s="117"/>
      <c r="G13" s="34">
        <f ca="1">_XLL.ALEA.ENTRE.BORNES($U$2,$V$2)*2</f>
        <v>36</v>
      </c>
      <c r="H13" s="35" t="s">
        <v>8</v>
      </c>
      <c r="I13" s="34" t="s">
        <v>9</v>
      </c>
      <c r="J13" s="35"/>
      <c r="K13" s="33"/>
      <c r="L13" s="115"/>
      <c r="M13" s="116" t="s">
        <v>115</v>
      </c>
      <c r="N13" s="33"/>
      <c r="O13" s="34">
        <f ca="1">_XLL.ALEA.ENTRE.BORNES($U$2,$V$2)*2</f>
        <v>32</v>
      </c>
      <c r="P13" s="35" t="s">
        <v>8</v>
      </c>
      <c r="Q13" s="34" t="s">
        <v>9</v>
      </c>
      <c r="R13" s="5"/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50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</row>
    <row r="17" spans="1:19" ht="15" customHeight="1">
      <c r="A17" s="42"/>
      <c r="B17" s="165" t="s">
        <v>187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6"/>
    </row>
    <row r="18" spans="1:19" ht="15" customHeight="1">
      <c r="A18" s="49"/>
      <c r="B18" s="165" t="s">
        <v>26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47"/>
      <c r="R18" s="47"/>
      <c r="S18" s="48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59" t="s">
        <v>114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1"/>
      <c r="S21" s="39" t="s">
        <v>1</v>
      </c>
    </row>
    <row r="22" spans="1:19" ht="15" customHeight="1" hidden="1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4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48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35"/>
      <c r="E25" s="116" t="s">
        <v>115</v>
      </c>
      <c r="F25" s="33"/>
      <c r="G25" s="34">
        <f ca="1">_XLL.ALEA.ENTRE.BORNES($U$2,$V$2)*2</f>
        <v>72</v>
      </c>
      <c r="H25" s="35" t="s">
        <v>8</v>
      </c>
      <c r="I25" s="34" t="s">
        <v>9</v>
      </c>
      <c r="J25" s="34"/>
      <c r="K25" s="33"/>
      <c r="L25" s="35"/>
      <c r="M25" s="116" t="s">
        <v>115</v>
      </c>
      <c r="N25" s="33"/>
      <c r="O25" s="34">
        <f ca="1">_XLL.ALEA.ENTRE.BORNES($U$2,$V$2)*2</f>
        <v>34</v>
      </c>
      <c r="P25" s="35" t="s">
        <v>8</v>
      </c>
      <c r="Q25" s="34" t="s">
        <v>9</v>
      </c>
      <c r="S25" s="43"/>
    </row>
    <row r="26" spans="1:19" ht="18.75">
      <c r="A26" s="42"/>
      <c r="B26" s="5"/>
      <c r="C26" s="21"/>
      <c r="D26" s="35"/>
      <c r="E26" s="116" t="s">
        <v>115</v>
      </c>
      <c r="F26" s="33"/>
      <c r="G26" s="34">
        <f ca="1">_XLL.ALEA.ENTRE.BORNES($U$2,$V$2)*2</f>
        <v>56</v>
      </c>
      <c r="H26" s="35" t="s">
        <v>8</v>
      </c>
      <c r="I26" s="34" t="s">
        <v>9</v>
      </c>
      <c r="J26" s="35"/>
      <c r="K26" s="33"/>
      <c r="L26" s="35"/>
      <c r="M26" s="116" t="s">
        <v>115</v>
      </c>
      <c r="N26" s="33"/>
      <c r="O26" s="34">
        <f ca="1">_XLL.ALEA.ENTRE.BORNES($U$2,$V$2)*2</f>
        <v>78</v>
      </c>
      <c r="P26" s="35" t="s">
        <v>8</v>
      </c>
      <c r="Q26" s="34" t="s">
        <v>9</v>
      </c>
      <c r="S26" s="43"/>
    </row>
    <row r="27" spans="1:19" ht="18.75">
      <c r="A27" s="42"/>
      <c r="B27" s="5"/>
      <c r="C27" s="21"/>
      <c r="D27" s="35"/>
      <c r="E27" s="116" t="s">
        <v>115</v>
      </c>
      <c r="F27" s="33"/>
      <c r="G27" s="34">
        <f ca="1">_XLL.ALEA.ENTRE.BORNES($U$2,$V$2)*2</f>
        <v>18</v>
      </c>
      <c r="H27" s="35" t="s">
        <v>8</v>
      </c>
      <c r="I27" s="34" t="s">
        <v>9</v>
      </c>
      <c r="J27" s="35"/>
      <c r="K27" s="33"/>
      <c r="L27" s="35"/>
      <c r="M27" s="116" t="s">
        <v>115</v>
      </c>
      <c r="N27" s="33"/>
      <c r="O27" s="34">
        <f ca="1">_XLL.ALEA.ENTRE.BORNES($U$2,$V$2)*2</f>
        <v>72</v>
      </c>
      <c r="P27" s="35" t="s">
        <v>8</v>
      </c>
      <c r="Q27" s="34" t="s">
        <v>9</v>
      </c>
      <c r="S27" s="43"/>
    </row>
    <row r="28" spans="1:19" ht="18.75">
      <c r="A28" s="42"/>
      <c r="B28" s="5"/>
      <c r="C28" s="21"/>
      <c r="D28" s="35"/>
      <c r="E28" s="116" t="s">
        <v>115</v>
      </c>
      <c r="F28" s="33"/>
      <c r="G28" s="34">
        <f ca="1">_XLL.ALEA.ENTRE.BORNES($U$2,$V$2)*2</f>
        <v>14</v>
      </c>
      <c r="H28" s="35" t="s">
        <v>8</v>
      </c>
      <c r="I28" s="34" t="s">
        <v>9</v>
      </c>
      <c r="J28" s="35"/>
      <c r="K28" s="33"/>
      <c r="L28" s="35"/>
      <c r="M28" s="116" t="s">
        <v>115</v>
      </c>
      <c r="N28" s="33"/>
      <c r="O28" s="34">
        <f ca="1">_XLL.ALEA.ENTRE.BORNES($U$2,$V$2)*2</f>
        <v>98</v>
      </c>
      <c r="P28" s="35" t="s">
        <v>8</v>
      </c>
      <c r="Q28" s="34" t="s">
        <v>9</v>
      </c>
      <c r="S28" s="43"/>
    </row>
    <row r="29" spans="1:19" ht="18.75">
      <c r="A29" s="42"/>
      <c r="B29" s="5"/>
      <c r="C29" s="21"/>
      <c r="D29" s="35"/>
      <c r="E29" s="116" t="s">
        <v>115</v>
      </c>
      <c r="F29" s="33"/>
      <c r="G29" s="34">
        <f ca="1">_XLL.ALEA.ENTRE.BORNES($U$2,$V$2)*2</f>
        <v>28</v>
      </c>
      <c r="H29" s="35" t="s">
        <v>8</v>
      </c>
      <c r="I29" s="34" t="s">
        <v>9</v>
      </c>
      <c r="J29" s="35"/>
      <c r="K29" s="33"/>
      <c r="L29" s="35"/>
      <c r="M29" s="116" t="s">
        <v>115</v>
      </c>
      <c r="N29" s="33"/>
      <c r="O29" s="34">
        <f ca="1">_XLL.ALEA.ENTRE.BORNES($U$2,$V$2)*2</f>
        <v>74</v>
      </c>
      <c r="P29" s="35" t="s">
        <v>8</v>
      </c>
      <c r="Q29" s="34" t="s">
        <v>9</v>
      </c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50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5"/>
      <c r="C33" s="44"/>
      <c r="D33" s="44"/>
      <c r="E33" s="169" t="s">
        <v>188</v>
      </c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31"/>
    </row>
    <row r="34" spans="1:19" ht="15">
      <c r="A34" s="42"/>
      <c r="B34" s="5"/>
      <c r="C34" s="44"/>
      <c r="D34" s="44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31"/>
    </row>
    <row r="35" spans="1:19" ht="15">
      <c r="A35" s="42"/>
      <c r="B35" s="5"/>
      <c r="C35" s="5"/>
      <c r="D35" s="5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53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1">
    <mergeCell ref="C4:R4"/>
    <mergeCell ref="A5:R6"/>
    <mergeCell ref="J3:R3"/>
    <mergeCell ref="S5:S6"/>
    <mergeCell ref="B18:P18"/>
    <mergeCell ref="E33:R35"/>
    <mergeCell ref="A21:R22"/>
    <mergeCell ref="B17:S17"/>
    <mergeCell ref="A1:A4"/>
    <mergeCell ref="B1:R2"/>
    <mergeCell ref="S1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zoomScalePageLayoutView="0" workbookViewId="0" topLeftCell="A1">
      <selection activeCell="AN14" sqref="AN1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1484375" style="0" customWidth="1"/>
    <col min="5" max="5" width="4.00390625" style="0" customWidth="1"/>
    <col min="6" max="6" width="2.140625" style="0" customWidth="1"/>
    <col min="7" max="7" width="3.851562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4.8515625" style="0" hidden="1" customWidth="1"/>
    <col min="24" max="24" width="5.00390625" style="0" hidden="1" customWidth="1"/>
    <col min="25" max="25" width="1.8515625" style="0" hidden="1" customWidth="1"/>
    <col min="26" max="26" width="4.7109375" style="0" hidden="1" customWidth="1"/>
    <col min="27" max="27" width="2.28125" style="0" hidden="1" customWidth="1"/>
    <col min="28" max="28" width="4.7109375" style="0" hidden="1" customWidth="1"/>
    <col min="29" max="29" width="3.57421875" style="0" hidden="1" customWidth="1"/>
    <col min="30" max="30" width="4.140625" style="0" hidden="1" customWidth="1"/>
    <col min="31" max="31" width="3.57421875" style="0" hidden="1" customWidth="1"/>
    <col min="32" max="32" width="5.140625" style="0" hidden="1" customWidth="1"/>
    <col min="33" max="33" width="2.28125" style="0" hidden="1" customWidth="1"/>
    <col min="34" max="34" width="4.57421875" style="0" hidden="1" customWidth="1"/>
    <col min="35" max="35" width="2.7109375" style="0" hidden="1" customWidth="1"/>
    <col min="36" max="36" width="5.00390625" style="0" hidden="1" customWidth="1"/>
  </cols>
  <sheetData>
    <row r="1" spans="1:36" ht="15.75" customHeight="1">
      <c r="A1" s="137"/>
      <c r="B1" s="153" t="s">
        <v>44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49" t="s">
        <v>116</v>
      </c>
      <c r="T1" s="22" t="s">
        <v>3</v>
      </c>
      <c r="U1" s="23" t="s">
        <v>2</v>
      </c>
      <c r="V1" s="23" t="s">
        <v>4</v>
      </c>
      <c r="X1" s="21">
        <f ca="1">10*INT((_XLL.ALEA.ENTRE.BORNES($U$3,$V$3)/10)*10)+_XLL.ALEA.ENTRE.BORNES($U$3,$V$3)</f>
        <v>87</v>
      </c>
      <c r="Y1" s="50" t="s">
        <v>7</v>
      </c>
      <c r="Z1" s="21">
        <f ca="1">_XLL.ALEA.ENTRE.BORNES($U$2,$V$2)</f>
        <v>90</v>
      </c>
      <c r="AA1" s="50" t="s">
        <v>8</v>
      </c>
      <c r="AB1" s="26" t="s">
        <v>9</v>
      </c>
      <c r="AC1" s="26"/>
      <c r="AD1" s="21"/>
      <c r="AE1" s="50"/>
      <c r="AF1" s="21">
        <f ca="1">10*INT((_XLL.ALEA.ENTRE.BORNES($U$3,$V$3)/10)*10)+_XLL.ALEA.ENTRE.BORNES($U$3,$V$3)</f>
        <v>78</v>
      </c>
      <c r="AG1" s="50" t="s">
        <v>7</v>
      </c>
      <c r="AH1" s="21">
        <f ca="1">_XLL.ALEA.ENTRE.BORNES($U$2,$V$2)</f>
        <v>91</v>
      </c>
      <c r="AI1" s="50" t="s">
        <v>8</v>
      </c>
      <c r="AJ1" s="26" t="s">
        <v>9</v>
      </c>
    </row>
    <row r="2" spans="1:36" ht="15" customHeight="1">
      <c r="A2" s="138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0"/>
      <c r="T2" t="s">
        <v>5</v>
      </c>
      <c r="U2">
        <v>10</v>
      </c>
      <c r="V2">
        <v>99</v>
      </c>
      <c r="X2" s="21">
        <f ca="1">10*INT((_XLL.ALEA.ENTRE.BORNES($U$3,$V$3)/10)*10)+_XLL.ALEA.ENTRE.BORNES($U$3,$V$3)</f>
        <v>64</v>
      </c>
      <c r="Y2" s="50" t="s">
        <v>7</v>
      </c>
      <c r="Z2" s="21">
        <f ca="1">_XLL.ALEA.ENTRE.BORNES($U$2,$V$2)</f>
        <v>74</v>
      </c>
      <c r="AA2" s="50" t="s">
        <v>8</v>
      </c>
      <c r="AB2" s="26" t="s">
        <v>9</v>
      </c>
      <c r="AC2" s="50"/>
      <c r="AD2" s="21"/>
      <c r="AE2" s="50"/>
      <c r="AF2" s="21">
        <f ca="1">10*INT((_XLL.ALEA.ENTRE.BORNES($U$3,$V$3)/10)*10)+_XLL.ALEA.ENTRE.BORNES($U$3,$V$3)</f>
        <v>72</v>
      </c>
      <c r="AG2" s="50" t="s">
        <v>7</v>
      </c>
      <c r="AH2" s="21">
        <f ca="1">_XLL.ALEA.ENTRE.BORNES($U$2,$V$2)</f>
        <v>38</v>
      </c>
      <c r="AI2" s="50" t="s">
        <v>8</v>
      </c>
      <c r="AJ2" s="26" t="s">
        <v>9</v>
      </c>
    </row>
    <row r="3" spans="1:36" ht="15" customHeight="1">
      <c r="A3" s="138"/>
      <c r="B3" s="5"/>
      <c r="C3" s="32"/>
      <c r="D3" s="32"/>
      <c r="E3" s="32"/>
      <c r="F3" s="32"/>
      <c r="G3" s="32"/>
      <c r="H3" s="32"/>
      <c r="I3" s="32"/>
      <c r="J3" s="140" t="s">
        <v>13</v>
      </c>
      <c r="K3" s="140"/>
      <c r="L3" s="140"/>
      <c r="M3" s="140"/>
      <c r="N3" s="140"/>
      <c r="O3" s="140"/>
      <c r="P3" s="140"/>
      <c r="Q3" s="140"/>
      <c r="R3" s="141"/>
      <c r="S3" s="151"/>
      <c r="T3" t="s">
        <v>6</v>
      </c>
      <c r="U3" s="21">
        <v>1</v>
      </c>
      <c r="V3" s="21">
        <v>9</v>
      </c>
      <c r="X3" s="21">
        <f ca="1">10*INT((_XLL.ALEA.ENTRE.BORNES($U$3,$V$3)/10)*10)+_XLL.ALEA.ENTRE.BORNES($U$3,$V$3)</f>
        <v>84</v>
      </c>
      <c r="Y3" s="50" t="s">
        <v>7</v>
      </c>
      <c r="Z3" s="21">
        <f ca="1">_XLL.ALEA.ENTRE.BORNES($U$2,$V$2)</f>
        <v>59</v>
      </c>
      <c r="AA3" s="50" t="s">
        <v>8</v>
      </c>
      <c r="AB3" s="26" t="s">
        <v>9</v>
      </c>
      <c r="AC3" s="50"/>
      <c r="AD3" s="21"/>
      <c r="AE3" s="50"/>
      <c r="AF3" s="21">
        <f ca="1">10*INT((_XLL.ALEA.ENTRE.BORNES($U$3,$V$3)/10)*10)+_XLL.ALEA.ENTRE.BORNES($U$3,$V$3)</f>
        <v>14</v>
      </c>
      <c r="AG3" s="50" t="s">
        <v>7</v>
      </c>
      <c r="AH3" s="21">
        <f ca="1">_XLL.ALEA.ENTRE.BORNES($U$2,$V$2)</f>
        <v>76</v>
      </c>
      <c r="AI3" s="50" t="s">
        <v>8</v>
      </c>
      <c r="AJ3" s="26" t="s">
        <v>9</v>
      </c>
    </row>
    <row r="4" spans="1:36" ht="15" customHeight="1">
      <c r="A4" s="139"/>
      <c r="B4" s="38"/>
      <c r="C4" s="135" t="s">
        <v>69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52"/>
      <c r="X4" s="21">
        <f ca="1">10*INT((_XLL.ALEA.ENTRE.BORNES($U$3,$V$3)/10)*10)+_XLL.ALEA.ENTRE.BORNES($U$3,$V$3)</f>
        <v>95</v>
      </c>
      <c r="Y4" s="50" t="s">
        <v>7</v>
      </c>
      <c r="Z4" s="21">
        <f ca="1">_XLL.ALEA.ENTRE.BORNES($U$2,$V$2)</f>
        <v>18</v>
      </c>
      <c r="AA4" s="50" t="s">
        <v>8</v>
      </c>
      <c r="AB4" s="26" t="s">
        <v>9</v>
      </c>
      <c r="AC4" s="50"/>
      <c r="AD4" s="21"/>
      <c r="AE4" s="50"/>
      <c r="AF4" s="21">
        <f ca="1">10*INT((_XLL.ALEA.ENTRE.BORNES($U$3,$V$3)/10)*10)+_XLL.ALEA.ENTRE.BORNES($U$3,$V$3)</f>
        <v>91</v>
      </c>
      <c r="AG4" s="50" t="s">
        <v>7</v>
      </c>
      <c r="AH4" s="21">
        <f ca="1">_XLL.ALEA.ENTRE.BORNES($U$2,$V$2)</f>
        <v>62</v>
      </c>
      <c r="AI4" s="50" t="s">
        <v>8</v>
      </c>
      <c r="AJ4" s="26" t="s">
        <v>9</v>
      </c>
    </row>
    <row r="5" spans="1:36" ht="20.25" customHeight="1">
      <c r="A5" s="159" t="s">
        <v>118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42" t="s">
        <v>1</v>
      </c>
      <c r="X5" s="21">
        <f ca="1">10*INT((_XLL.ALEA.ENTRE.BORNES($U$3,$V$3)/10)*10)+_XLL.ALEA.ENTRE.BORNES($U$3,$V$3)</f>
        <v>93</v>
      </c>
      <c r="Y5" s="50" t="s">
        <v>7</v>
      </c>
      <c r="Z5" s="21">
        <f ca="1">_XLL.ALEA.ENTRE.BORNES($U$2,$V$2)</f>
        <v>14</v>
      </c>
      <c r="AA5" s="50" t="s">
        <v>8</v>
      </c>
      <c r="AB5" s="26" t="s">
        <v>9</v>
      </c>
      <c r="AC5" s="50"/>
      <c r="AD5" s="21"/>
      <c r="AE5" s="50"/>
      <c r="AF5" s="21">
        <f ca="1">10*INT((_XLL.ALEA.ENTRE.BORNES($U$3,$V$3)/10)*10)+_XLL.ALEA.ENTRE.BORNES($U$3,$V$3)</f>
        <v>88</v>
      </c>
      <c r="AG5" s="50" t="s">
        <v>7</v>
      </c>
      <c r="AH5" s="21">
        <f ca="1">_XLL.ALEA.ENTRE.BORNES($U$2,$V$2)</f>
        <v>95</v>
      </c>
      <c r="AI5" s="50" t="s">
        <v>8</v>
      </c>
      <c r="AJ5" s="26" t="s">
        <v>9</v>
      </c>
    </row>
    <row r="6" spans="1:19" ht="11.2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3"/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48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42"/>
      <c r="B9" s="26"/>
      <c r="C9" s="21"/>
      <c r="D9" s="5"/>
      <c r="E9" s="52">
        <f>X1</f>
        <v>87</v>
      </c>
      <c r="F9" s="35" t="s">
        <v>7</v>
      </c>
      <c r="G9" s="52">
        <f>Z1</f>
        <v>90</v>
      </c>
      <c r="H9" s="35" t="s">
        <v>8</v>
      </c>
      <c r="I9" s="34" t="s">
        <v>9</v>
      </c>
      <c r="J9" s="34"/>
      <c r="K9" s="52"/>
      <c r="L9" s="35"/>
      <c r="M9" s="52">
        <f>AF1</f>
        <v>78</v>
      </c>
      <c r="N9" s="35" t="s">
        <v>7</v>
      </c>
      <c r="O9" s="52">
        <f>AH1</f>
        <v>91</v>
      </c>
      <c r="P9" s="35" t="s">
        <v>8</v>
      </c>
      <c r="Q9" s="34" t="s">
        <v>9</v>
      </c>
      <c r="R9" s="26"/>
      <c r="S9" s="43"/>
    </row>
    <row r="10" spans="1:19" ht="18.75">
      <c r="A10" s="42"/>
      <c r="B10" s="5"/>
      <c r="C10" s="21"/>
      <c r="D10" s="5"/>
      <c r="E10" s="52">
        <f>X2</f>
        <v>64</v>
      </c>
      <c r="F10" s="35" t="s">
        <v>7</v>
      </c>
      <c r="G10" s="52">
        <f>Z2</f>
        <v>74</v>
      </c>
      <c r="H10" s="35" t="s">
        <v>8</v>
      </c>
      <c r="I10" s="34" t="s">
        <v>9</v>
      </c>
      <c r="J10" s="35"/>
      <c r="K10" s="52"/>
      <c r="L10" s="35"/>
      <c r="M10" s="52">
        <f>AF2</f>
        <v>72</v>
      </c>
      <c r="N10" s="35" t="s">
        <v>7</v>
      </c>
      <c r="O10" s="52">
        <f>AH2</f>
        <v>38</v>
      </c>
      <c r="P10" s="35" t="s">
        <v>8</v>
      </c>
      <c r="Q10" s="34" t="s">
        <v>9</v>
      </c>
      <c r="R10" s="5"/>
      <c r="S10" s="43"/>
    </row>
    <row r="11" spans="1:19" ht="18.75">
      <c r="A11" s="42"/>
      <c r="B11" s="5"/>
      <c r="C11" s="21"/>
      <c r="D11" s="5"/>
      <c r="E11" s="52">
        <f>X3</f>
        <v>84</v>
      </c>
      <c r="F11" s="35" t="s">
        <v>7</v>
      </c>
      <c r="G11" s="52">
        <f>Z3</f>
        <v>59</v>
      </c>
      <c r="H11" s="35" t="s">
        <v>8</v>
      </c>
      <c r="I11" s="34" t="s">
        <v>9</v>
      </c>
      <c r="J11" s="35"/>
      <c r="K11" s="52"/>
      <c r="L11" s="35"/>
      <c r="M11" s="52">
        <f>AF3</f>
        <v>14</v>
      </c>
      <c r="N11" s="35" t="s">
        <v>7</v>
      </c>
      <c r="O11" s="52">
        <f>AH3</f>
        <v>76</v>
      </c>
      <c r="P11" s="35" t="s">
        <v>8</v>
      </c>
      <c r="Q11" s="34" t="s">
        <v>9</v>
      </c>
      <c r="R11" s="5"/>
      <c r="S11" s="43"/>
    </row>
    <row r="12" spans="1:19" ht="18.75">
      <c r="A12" s="42"/>
      <c r="B12" s="5"/>
      <c r="C12" s="21"/>
      <c r="D12" s="5"/>
      <c r="E12" s="52">
        <f>X4</f>
        <v>95</v>
      </c>
      <c r="F12" s="35" t="s">
        <v>7</v>
      </c>
      <c r="G12" s="52">
        <f>Z4</f>
        <v>18</v>
      </c>
      <c r="H12" s="35" t="s">
        <v>8</v>
      </c>
      <c r="I12" s="34" t="s">
        <v>9</v>
      </c>
      <c r="J12" s="35"/>
      <c r="K12" s="52"/>
      <c r="L12" s="35"/>
      <c r="M12" s="52">
        <f>AF4</f>
        <v>91</v>
      </c>
      <c r="N12" s="35" t="s">
        <v>7</v>
      </c>
      <c r="O12" s="52">
        <f>AH4</f>
        <v>62</v>
      </c>
      <c r="P12" s="35" t="s">
        <v>8</v>
      </c>
      <c r="Q12" s="34" t="s">
        <v>9</v>
      </c>
      <c r="R12" s="5"/>
      <c r="S12" s="43"/>
    </row>
    <row r="13" spans="1:19" ht="18.75">
      <c r="A13" s="42"/>
      <c r="B13" s="5"/>
      <c r="C13" s="21"/>
      <c r="D13" s="5"/>
      <c r="E13" s="52">
        <f>X5</f>
        <v>93</v>
      </c>
      <c r="F13" s="35" t="s">
        <v>7</v>
      </c>
      <c r="G13" s="52">
        <f>Z5</f>
        <v>14</v>
      </c>
      <c r="H13" s="35" t="s">
        <v>8</v>
      </c>
      <c r="I13" s="34" t="s">
        <v>9</v>
      </c>
      <c r="J13" s="35"/>
      <c r="K13" s="52"/>
      <c r="L13" s="35"/>
      <c r="M13" s="52">
        <f>AF5</f>
        <v>88</v>
      </c>
      <c r="N13" s="35" t="s">
        <v>7</v>
      </c>
      <c r="O13" s="52">
        <f>AH5</f>
        <v>95</v>
      </c>
      <c r="P13" s="35" t="s">
        <v>8</v>
      </c>
      <c r="Q13" s="34" t="s">
        <v>9</v>
      </c>
      <c r="R13" s="5"/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50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5">
      <c r="A16" s="42"/>
      <c r="B16" s="165" t="s">
        <v>186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6"/>
    </row>
    <row r="17" spans="1:36" ht="15">
      <c r="A17" s="42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6"/>
      <c r="X17" s="21">
        <f ca="1">10*INT((_XLL.ALEA.ENTRE.BORNES($U$3,$V$3)/10)*10)+_XLL.ALEA.ENTRE.BORNES($U$3,$V$3)</f>
        <v>76</v>
      </c>
      <c r="Y17" s="50" t="s">
        <v>7</v>
      </c>
      <c r="Z17" s="21">
        <f ca="1">_XLL.ALEA.ENTRE.BORNES($U$2,$V$2)</f>
        <v>14</v>
      </c>
      <c r="AA17" s="50" t="s">
        <v>8</v>
      </c>
      <c r="AB17" s="26" t="s">
        <v>9</v>
      </c>
      <c r="AC17" s="26"/>
      <c r="AD17" s="21"/>
      <c r="AE17" s="50"/>
      <c r="AF17" s="21">
        <f ca="1">10*INT((_XLL.ALEA.ENTRE.BORNES($U$3,$V$3)/10)*10)+_XLL.ALEA.ENTRE.BORNES($U$3,$V$3)</f>
        <v>98</v>
      </c>
      <c r="AG17" s="50" t="s">
        <v>7</v>
      </c>
      <c r="AH17" s="21">
        <f ca="1">_XLL.ALEA.ENTRE.BORNES($U$2,$V$2)</f>
        <v>43</v>
      </c>
      <c r="AI17" s="50" t="s">
        <v>8</v>
      </c>
      <c r="AJ17" s="26" t="s">
        <v>9</v>
      </c>
    </row>
    <row r="18" spans="1:36" ht="15">
      <c r="A18" s="42"/>
      <c r="B18" s="5"/>
      <c r="C18" s="50" t="s">
        <v>27</v>
      </c>
      <c r="D18" s="5"/>
      <c r="E18" s="5"/>
      <c r="F18" s="5"/>
      <c r="G18" s="50" t="s">
        <v>28</v>
      </c>
      <c r="H18" s="5"/>
      <c r="I18" s="5"/>
      <c r="J18" s="50" t="s">
        <v>29</v>
      </c>
      <c r="K18" s="5"/>
      <c r="L18" s="5"/>
      <c r="M18" s="5"/>
      <c r="N18" s="5"/>
      <c r="O18" s="5"/>
      <c r="P18" s="5"/>
      <c r="Q18" s="5"/>
      <c r="R18" s="5"/>
      <c r="S18" s="43"/>
      <c r="X18" s="21">
        <f ca="1">10*INT((_XLL.ALEA.ENTRE.BORNES($U$3,$V$3)/10)*10)+_XLL.ALEA.ENTRE.BORNES($U$3,$V$3)</f>
        <v>94</v>
      </c>
      <c r="Y18" s="50" t="s">
        <v>7</v>
      </c>
      <c r="Z18" s="21">
        <f ca="1">_XLL.ALEA.ENTRE.BORNES($U$2,$V$2)</f>
        <v>99</v>
      </c>
      <c r="AA18" s="50" t="s">
        <v>8</v>
      </c>
      <c r="AB18" s="26" t="s">
        <v>9</v>
      </c>
      <c r="AC18" s="50"/>
      <c r="AD18" s="21"/>
      <c r="AE18" s="50"/>
      <c r="AF18" s="21">
        <f ca="1">10*INT((_XLL.ALEA.ENTRE.BORNES($U$3,$V$3)/10)*10)+_XLL.ALEA.ENTRE.BORNES($U$3,$V$3)</f>
        <v>85</v>
      </c>
      <c r="AG18" s="50" t="s">
        <v>7</v>
      </c>
      <c r="AH18" s="21">
        <f ca="1">_XLL.ALEA.ENTRE.BORNES($U$2,$V$2)</f>
        <v>30</v>
      </c>
      <c r="AI18" s="50" t="s">
        <v>8</v>
      </c>
      <c r="AJ18" s="26" t="s">
        <v>9</v>
      </c>
    </row>
    <row r="19" spans="1:3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10*INT((_XLL.ALEA.ENTRE.BORNES($U$3,$V$3)/10)*10)+_XLL.ALEA.ENTRE.BORNES($U$3,$V$3)</f>
        <v>34</v>
      </c>
      <c r="Y19" s="50" t="s">
        <v>7</v>
      </c>
      <c r="Z19" s="21">
        <f ca="1">_XLL.ALEA.ENTRE.BORNES($U$2,$V$2)</f>
        <v>54</v>
      </c>
      <c r="AA19" s="50" t="s">
        <v>8</v>
      </c>
      <c r="AB19" s="26" t="s">
        <v>9</v>
      </c>
      <c r="AC19" s="50"/>
      <c r="AD19" s="21"/>
      <c r="AE19" s="50"/>
      <c r="AF19" s="21">
        <f ca="1">10*INT((_XLL.ALEA.ENTRE.BORNES($U$3,$V$3)/10)*10)+_XLL.ALEA.ENTRE.BORNES($U$3,$V$3)</f>
        <v>92</v>
      </c>
      <c r="AG19" s="50" t="s">
        <v>7</v>
      </c>
      <c r="AH19" s="21">
        <f ca="1">_XLL.ALEA.ENTRE.BORNES($U$2,$V$2)</f>
        <v>71</v>
      </c>
      <c r="AI19" s="50" t="s">
        <v>8</v>
      </c>
      <c r="AJ19" s="26" t="s">
        <v>9</v>
      </c>
    </row>
    <row r="20" spans="1:3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10*INT((_XLL.ALEA.ENTRE.BORNES($U$3,$V$3)/10)*10)+_XLL.ALEA.ENTRE.BORNES($U$3,$V$3)</f>
        <v>31</v>
      </c>
      <c r="Y20" s="50" t="s">
        <v>7</v>
      </c>
      <c r="Z20" s="21">
        <f ca="1">_XLL.ALEA.ENTRE.BORNES($U$2,$V$2)</f>
        <v>15</v>
      </c>
      <c r="AA20" s="50" t="s">
        <v>8</v>
      </c>
      <c r="AB20" s="26" t="s">
        <v>9</v>
      </c>
      <c r="AC20" s="50"/>
      <c r="AD20" s="21"/>
      <c r="AE20" s="50"/>
      <c r="AF20" s="21">
        <f ca="1">10*INT((_XLL.ALEA.ENTRE.BORNES($U$3,$V$3)/10)*10)+_XLL.ALEA.ENTRE.BORNES($U$3,$V$3)</f>
        <v>33</v>
      </c>
      <c r="AG20" s="50" t="s">
        <v>7</v>
      </c>
      <c r="AH20" s="21">
        <f ca="1">_XLL.ALEA.ENTRE.BORNES($U$2,$V$2)</f>
        <v>12</v>
      </c>
      <c r="AI20" s="50" t="s">
        <v>8</v>
      </c>
      <c r="AJ20" s="26" t="s">
        <v>9</v>
      </c>
    </row>
    <row r="21" spans="1:36" ht="30.75" customHeight="1">
      <c r="A21" s="159" t="s">
        <v>119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1"/>
      <c r="S21" s="39" t="s">
        <v>1</v>
      </c>
      <c r="X21" s="21">
        <f ca="1">10*INT((_XLL.ALEA.ENTRE.BORNES($U$3,$V$3)/10)*10)+_XLL.ALEA.ENTRE.BORNES($U$3,$V$3)</f>
        <v>48</v>
      </c>
      <c r="Y21" s="50" t="s">
        <v>7</v>
      </c>
      <c r="Z21" s="21">
        <f ca="1">_XLL.ALEA.ENTRE.BORNES($U$2,$V$2)</f>
        <v>91</v>
      </c>
      <c r="AA21" s="50" t="s">
        <v>8</v>
      </c>
      <c r="AB21" s="26" t="s">
        <v>9</v>
      </c>
      <c r="AC21" s="50"/>
      <c r="AD21" s="21"/>
      <c r="AE21" s="50"/>
      <c r="AF21" s="21">
        <f ca="1">10*INT((_XLL.ALEA.ENTRE.BORNES($U$3,$V$3)/10)*10)+_XLL.ALEA.ENTRE.BORNES($U$3,$V$3)</f>
        <v>83</v>
      </c>
      <c r="AG21" s="50" t="s">
        <v>7</v>
      </c>
      <c r="AH21" s="21">
        <f ca="1">_XLL.ALEA.ENTRE.BORNES($U$2,$V$2)</f>
        <v>96</v>
      </c>
      <c r="AI21" s="50" t="s">
        <v>8</v>
      </c>
      <c r="AJ21" s="26" t="s">
        <v>9</v>
      </c>
    </row>
    <row r="22" spans="1:19" ht="15" customHeight="1" hidden="1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4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48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52">
        <f>X17</f>
        <v>76</v>
      </c>
      <c r="F25" s="35" t="s">
        <v>7</v>
      </c>
      <c r="G25" s="52">
        <f>Z17</f>
        <v>14</v>
      </c>
      <c r="H25" s="35" t="s">
        <v>8</v>
      </c>
      <c r="I25" s="34" t="s">
        <v>9</v>
      </c>
      <c r="J25" s="34"/>
      <c r="K25" s="52"/>
      <c r="L25" s="35"/>
      <c r="M25" s="52">
        <f>AF17</f>
        <v>98</v>
      </c>
      <c r="N25" s="35" t="s">
        <v>7</v>
      </c>
      <c r="O25" s="52">
        <f>AH17</f>
        <v>43</v>
      </c>
      <c r="P25" s="35" t="s">
        <v>8</v>
      </c>
      <c r="Q25" s="34" t="s">
        <v>9</v>
      </c>
      <c r="R25" s="5"/>
      <c r="S25" s="43"/>
    </row>
    <row r="26" spans="1:19" ht="18.75">
      <c r="A26" s="42"/>
      <c r="B26" s="5"/>
      <c r="C26" s="21"/>
      <c r="D26" s="5"/>
      <c r="E26" s="52">
        <f>X18</f>
        <v>94</v>
      </c>
      <c r="F26" s="35" t="s">
        <v>7</v>
      </c>
      <c r="G26" s="52">
        <f>Z18</f>
        <v>99</v>
      </c>
      <c r="H26" s="35" t="s">
        <v>8</v>
      </c>
      <c r="I26" s="34" t="s">
        <v>9</v>
      </c>
      <c r="J26" s="35"/>
      <c r="K26" s="52"/>
      <c r="L26" s="35"/>
      <c r="M26" s="52">
        <f>AF18</f>
        <v>85</v>
      </c>
      <c r="N26" s="35" t="s">
        <v>7</v>
      </c>
      <c r="O26" s="52">
        <f>AH18</f>
        <v>30</v>
      </c>
      <c r="P26" s="35" t="s">
        <v>8</v>
      </c>
      <c r="Q26" s="34" t="s">
        <v>9</v>
      </c>
      <c r="R26" s="5"/>
      <c r="S26" s="43"/>
    </row>
    <row r="27" spans="1:19" ht="18.75">
      <c r="A27" s="42"/>
      <c r="B27" s="5"/>
      <c r="C27" s="21"/>
      <c r="D27" s="5"/>
      <c r="E27" s="52">
        <f>X19</f>
        <v>34</v>
      </c>
      <c r="F27" s="35" t="s">
        <v>7</v>
      </c>
      <c r="G27" s="52">
        <f>Z19</f>
        <v>54</v>
      </c>
      <c r="H27" s="35" t="s">
        <v>8</v>
      </c>
      <c r="I27" s="34" t="s">
        <v>9</v>
      </c>
      <c r="J27" s="35"/>
      <c r="K27" s="52"/>
      <c r="L27" s="35"/>
      <c r="M27" s="52">
        <f>AF19</f>
        <v>92</v>
      </c>
      <c r="N27" s="35" t="s">
        <v>7</v>
      </c>
      <c r="O27" s="52">
        <f>AH19</f>
        <v>71</v>
      </c>
      <c r="P27" s="35" t="s">
        <v>8</v>
      </c>
      <c r="Q27" s="34" t="s">
        <v>9</v>
      </c>
      <c r="R27" s="5"/>
      <c r="S27" s="43"/>
    </row>
    <row r="28" spans="1:19" ht="18.75">
      <c r="A28" s="42"/>
      <c r="B28" s="5"/>
      <c r="C28" s="21"/>
      <c r="D28" s="5"/>
      <c r="E28" s="52">
        <f>X20</f>
        <v>31</v>
      </c>
      <c r="F28" s="35" t="s">
        <v>7</v>
      </c>
      <c r="G28" s="52">
        <f>Z20</f>
        <v>15</v>
      </c>
      <c r="H28" s="35" t="s">
        <v>8</v>
      </c>
      <c r="I28" s="34" t="s">
        <v>9</v>
      </c>
      <c r="J28" s="35"/>
      <c r="K28" s="52"/>
      <c r="L28" s="35"/>
      <c r="M28" s="52">
        <f>AF20</f>
        <v>33</v>
      </c>
      <c r="N28" s="35" t="s">
        <v>7</v>
      </c>
      <c r="O28" s="52">
        <f>AH20</f>
        <v>12</v>
      </c>
      <c r="P28" s="35" t="s">
        <v>8</v>
      </c>
      <c r="Q28" s="34" t="s">
        <v>9</v>
      </c>
      <c r="R28" s="5"/>
      <c r="S28" s="43"/>
    </row>
    <row r="29" spans="1:19" ht="18.75">
      <c r="A29" s="42"/>
      <c r="B29" s="5"/>
      <c r="C29" s="21"/>
      <c r="D29" s="5"/>
      <c r="E29" s="52">
        <f>X21</f>
        <v>48</v>
      </c>
      <c r="F29" s="35" t="s">
        <v>7</v>
      </c>
      <c r="G29" s="52">
        <f>Z21</f>
        <v>91</v>
      </c>
      <c r="H29" s="35" t="s">
        <v>8</v>
      </c>
      <c r="I29" s="34" t="s">
        <v>9</v>
      </c>
      <c r="J29" s="35"/>
      <c r="K29" s="52"/>
      <c r="L29" s="35"/>
      <c r="M29" s="52">
        <f>AF21</f>
        <v>83</v>
      </c>
      <c r="N29" s="35" t="s">
        <v>7</v>
      </c>
      <c r="O29" s="52">
        <f>AH21</f>
        <v>96</v>
      </c>
      <c r="P29" s="35" t="s">
        <v>8</v>
      </c>
      <c r="Q29" s="34" t="s">
        <v>9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50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5"/>
      <c r="C32" s="5"/>
      <c r="D32" s="5"/>
      <c r="E32" s="169" t="s">
        <v>117</v>
      </c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43"/>
    </row>
    <row r="33" spans="1:19" ht="15.75" customHeight="1">
      <c r="A33" s="42"/>
      <c r="B33" s="44"/>
      <c r="C33" s="44"/>
      <c r="D33" s="44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31"/>
    </row>
    <row r="34" spans="1:19" ht="15">
      <c r="A34" s="42"/>
      <c r="B34" s="44"/>
      <c r="C34" s="44"/>
      <c r="D34" s="44"/>
      <c r="E34" s="44">
        <v>12</v>
      </c>
      <c r="F34" s="44"/>
      <c r="G34" s="44">
        <v>30</v>
      </c>
      <c r="H34" s="44"/>
      <c r="I34" s="44">
        <v>42</v>
      </c>
      <c r="J34" s="44">
        <v>46</v>
      </c>
      <c r="K34" s="44"/>
      <c r="L34" s="44"/>
      <c r="M34" s="44"/>
      <c r="N34" s="44"/>
      <c r="O34" s="44"/>
      <c r="P34" s="44"/>
      <c r="Q34" s="44"/>
      <c r="R34" s="44"/>
      <c r="S34" s="31"/>
    </row>
    <row r="35" spans="1:19" ht="15">
      <c r="A35" s="42"/>
      <c r="B35" s="5"/>
      <c r="C35" s="5"/>
      <c r="D35" s="5"/>
      <c r="E35" s="5"/>
      <c r="F35" s="5"/>
      <c r="G35" s="50" t="s">
        <v>30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53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0">
    <mergeCell ref="E32:R33"/>
    <mergeCell ref="A21:R22"/>
    <mergeCell ref="B16:S17"/>
    <mergeCell ref="J3:R3"/>
    <mergeCell ref="S5:S6"/>
    <mergeCell ref="A1:A4"/>
    <mergeCell ref="B1:R2"/>
    <mergeCell ref="S1:S4"/>
    <mergeCell ref="C4:R4"/>
    <mergeCell ref="A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zoomScalePageLayoutView="0" workbookViewId="0" topLeftCell="A1">
      <selection activeCell="B33" sqref="B33:S33"/>
    </sheetView>
  </sheetViews>
  <sheetFormatPr defaultColWidth="11.421875" defaultRowHeight="15"/>
  <cols>
    <col min="1" max="1" width="10.140625" style="0" customWidth="1"/>
    <col min="2" max="2" width="2.140625" style="0" customWidth="1"/>
    <col min="3" max="4" width="1.1484375" style="0" customWidth="1"/>
    <col min="5" max="5" width="6.8515625" style="0" customWidth="1"/>
    <col min="6" max="6" width="2.140625" style="0" customWidth="1"/>
    <col min="7" max="7" width="8.7109375" style="0" customWidth="1"/>
    <col min="8" max="8" width="3.140625" style="0" customWidth="1"/>
    <col min="9" max="9" width="4.421875" style="0" customWidth="1"/>
    <col min="10" max="10" width="1.28515625" style="0" customWidth="1"/>
    <col min="11" max="11" width="1.421875" style="0" customWidth="1"/>
    <col min="12" max="12" width="1.28515625" style="0" customWidth="1"/>
    <col min="13" max="13" width="7.140625" style="0" customWidth="1"/>
    <col min="14" max="14" width="2.140625" style="0" customWidth="1"/>
    <col min="15" max="15" width="8.57421875" style="0" customWidth="1"/>
    <col min="16" max="16" width="3.00390625" style="0" customWidth="1"/>
    <col min="17" max="17" width="5.140625" style="0" customWidth="1"/>
    <col min="18" max="18" width="0.992187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  <col min="24" max="24" width="5.8515625" style="0" hidden="1" customWidth="1"/>
    <col min="25" max="25" width="2.421875" style="0" hidden="1" customWidth="1"/>
    <col min="26" max="26" width="5.8515625" style="0" hidden="1" customWidth="1"/>
    <col min="27" max="27" width="2.140625" style="0" hidden="1" customWidth="1"/>
    <col min="28" max="28" width="5.8515625" style="0" hidden="1" customWidth="1"/>
    <col min="29" max="29" width="2.8515625" style="0" hidden="1" customWidth="1"/>
    <col min="30" max="30" width="2.421875" style="0" hidden="1" customWidth="1"/>
    <col min="31" max="31" width="2.140625" style="0" hidden="1" customWidth="1"/>
    <col min="32" max="32" width="7.00390625" style="0" hidden="1" customWidth="1"/>
    <col min="33" max="33" width="2.140625" style="0" hidden="1" customWidth="1"/>
    <col min="34" max="34" width="7.421875" style="0" hidden="1" customWidth="1"/>
    <col min="35" max="35" width="2.57421875" style="0" hidden="1" customWidth="1"/>
    <col min="36" max="36" width="5.8515625" style="0" hidden="1" customWidth="1"/>
    <col min="37" max="37" width="0" style="0" hidden="1" customWidth="1"/>
  </cols>
  <sheetData>
    <row r="1" spans="1:36" ht="15.75" customHeight="1">
      <c r="A1" s="137"/>
      <c r="B1" s="153" t="s">
        <v>44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49" t="s">
        <v>120</v>
      </c>
      <c r="T1" s="22" t="s">
        <v>3</v>
      </c>
      <c r="U1" s="23" t="s">
        <v>2</v>
      </c>
      <c r="V1" s="23" t="s">
        <v>4</v>
      </c>
      <c r="X1" s="21">
        <f ca="1">100*(_XLL.ALEA.ENTRE.BORNES($U$2,$V$2))</f>
        <v>500</v>
      </c>
      <c r="Y1" s="5" t="s">
        <v>7</v>
      </c>
      <c r="Z1" s="21">
        <f ca="1">100*_XLL.ALEA.ENTRE.BORNES($U$3,$V$3)</f>
        <v>2600</v>
      </c>
      <c r="AA1" s="5" t="s">
        <v>8</v>
      </c>
      <c r="AB1" s="26" t="s">
        <v>9</v>
      </c>
      <c r="AC1" s="26"/>
      <c r="AD1" s="21"/>
      <c r="AE1" s="5"/>
      <c r="AF1" s="21">
        <f ca="1">100*(_XLL.ALEA.ENTRE.BORNES($U$2,$V$2))</f>
        <v>400</v>
      </c>
      <c r="AG1" s="50" t="s">
        <v>7</v>
      </c>
      <c r="AH1" s="21">
        <f ca="1">100*_XLL.ALEA.ENTRE.BORNES($U$3,$V$3)</f>
        <v>1100</v>
      </c>
      <c r="AI1" s="5" t="s">
        <v>8</v>
      </c>
      <c r="AJ1" s="26" t="s">
        <v>9</v>
      </c>
    </row>
    <row r="2" spans="1:36" ht="15" customHeight="1">
      <c r="A2" s="138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0"/>
      <c r="T2" t="s">
        <v>5</v>
      </c>
      <c r="U2">
        <v>1</v>
      </c>
      <c r="V2">
        <v>9</v>
      </c>
      <c r="X2" s="21">
        <f ca="1">100*(_XLL.ALEA.ENTRE.BORNES($U$2,$V$2))</f>
        <v>400</v>
      </c>
      <c r="Y2" s="5" t="s">
        <v>7</v>
      </c>
      <c r="Z2" s="21">
        <f ca="1">100*_XLL.ALEA.ENTRE.BORNES($U$3,$V$3)</f>
        <v>5000</v>
      </c>
      <c r="AA2" s="5" t="s">
        <v>8</v>
      </c>
      <c r="AB2" s="26" t="s">
        <v>9</v>
      </c>
      <c r="AC2" s="5"/>
      <c r="AD2" s="21"/>
      <c r="AE2" s="5"/>
      <c r="AF2" s="21">
        <f ca="1">100*(_XLL.ALEA.ENTRE.BORNES($U$2,$V$2))</f>
        <v>700</v>
      </c>
      <c r="AG2" s="50" t="s">
        <v>7</v>
      </c>
      <c r="AH2" s="21">
        <f ca="1">100*_XLL.ALEA.ENTRE.BORNES($U$3,$V$3)</f>
        <v>6500</v>
      </c>
      <c r="AI2" s="5" t="s">
        <v>8</v>
      </c>
      <c r="AJ2" s="26" t="s">
        <v>9</v>
      </c>
    </row>
    <row r="3" spans="1:36" ht="15" customHeight="1">
      <c r="A3" s="138"/>
      <c r="B3" s="5"/>
      <c r="C3" s="32"/>
      <c r="D3" s="32"/>
      <c r="E3" s="32"/>
      <c r="F3" s="32"/>
      <c r="G3" s="32"/>
      <c r="H3" s="32"/>
      <c r="I3" s="32"/>
      <c r="J3" s="140" t="s">
        <v>13</v>
      </c>
      <c r="K3" s="140"/>
      <c r="L3" s="140"/>
      <c r="M3" s="140"/>
      <c r="N3" s="140"/>
      <c r="O3" s="140"/>
      <c r="P3" s="140"/>
      <c r="Q3" s="140"/>
      <c r="R3" s="141"/>
      <c r="S3" s="151"/>
      <c r="T3" t="s">
        <v>6</v>
      </c>
      <c r="U3" s="21">
        <v>10</v>
      </c>
      <c r="V3" s="21">
        <v>90</v>
      </c>
      <c r="X3" s="21">
        <f ca="1">100*(_XLL.ALEA.ENTRE.BORNES($U$2,$V$2))</f>
        <v>700</v>
      </c>
      <c r="Y3" s="5" t="s">
        <v>7</v>
      </c>
      <c r="Z3" s="21">
        <f ca="1">100*_XLL.ALEA.ENTRE.BORNES($U$3,$V$3)</f>
        <v>8900</v>
      </c>
      <c r="AA3" s="5" t="s">
        <v>8</v>
      </c>
      <c r="AB3" s="26" t="s">
        <v>9</v>
      </c>
      <c r="AC3" s="5"/>
      <c r="AD3" s="21"/>
      <c r="AE3" s="5"/>
      <c r="AF3" s="21">
        <f ca="1">100*(_XLL.ALEA.ENTRE.BORNES($U$2,$V$2))</f>
        <v>300</v>
      </c>
      <c r="AG3" s="50" t="s">
        <v>7</v>
      </c>
      <c r="AH3" s="21">
        <f ca="1">100*_XLL.ALEA.ENTRE.BORNES($U$3,$V$3)</f>
        <v>7800</v>
      </c>
      <c r="AI3" s="5" t="s">
        <v>8</v>
      </c>
      <c r="AJ3" s="26" t="s">
        <v>9</v>
      </c>
    </row>
    <row r="4" spans="1:36" ht="15" customHeight="1">
      <c r="A4" s="139"/>
      <c r="B4" s="38"/>
      <c r="C4" s="135" t="s">
        <v>69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52"/>
      <c r="X4" s="21">
        <f ca="1">100*(_XLL.ALEA.ENTRE.BORNES($U$2,$V$2))</f>
        <v>900</v>
      </c>
      <c r="Y4" s="5" t="s">
        <v>7</v>
      </c>
      <c r="Z4" s="21">
        <f ca="1">100*_XLL.ALEA.ENTRE.BORNES($U$3,$V$3)</f>
        <v>5000</v>
      </c>
      <c r="AA4" s="5" t="s">
        <v>8</v>
      </c>
      <c r="AB4" s="26" t="s">
        <v>9</v>
      </c>
      <c r="AC4" s="5"/>
      <c r="AD4" s="21"/>
      <c r="AE4" s="5"/>
      <c r="AF4" s="21">
        <f ca="1">100*(_XLL.ALEA.ENTRE.BORNES($U$2,$V$2))</f>
        <v>100</v>
      </c>
      <c r="AG4" s="50" t="s">
        <v>7</v>
      </c>
      <c r="AH4" s="21">
        <f ca="1">100*_XLL.ALEA.ENTRE.BORNES($U$3,$V$3)</f>
        <v>1600</v>
      </c>
      <c r="AI4" s="5" t="s">
        <v>8</v>
      </c>
      <c r="AJ4" s="26" t="s">
        <v>9</v>
      </c>
    </row>
    <row r="5" spans="1:36" ht="20.25" customHeight="1">
      <c r="A5" s="159" t="s">
        <v>184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42" t="s">
        <v>1</v>
      </c>
      <c r="X5" s="21">
        <f ca="1">100*(_XLL.ALEA.ENTRE.BORNES($U$2,$V$2))</f>
        <v>200</v>
      </c>
      <c r="Y5" s="5" t="s">
        <v>7</v>
      </c>
      <c r="Z5" s="21">
        <f ca="1">100*_XLL.ALEA.ENTRE.BORNES($U$3,$V$3)</f>
        <v>3400</v>
      </c>
      <c r="AA5" s="5" t="s">
        <v>8</v>
      </c>
      <c r="AB5" s="26" t="s">
        <v>9</v>
      </c>
      <c r="AC5" s="5"/>
      <c r="AD5" s="21"/>
      <c r="AE5" s="5"/>
      <c r="AF5" s="21">
        <f ca="1">100*(_XLL.ALEA.ENTRE.BORNES($U$2,$V$2))</f>
        <v>100</v>
      </c>
      <c r="AG5" s="50" t="s">
        <v>7</v>
      </c>
      <c r="AH5" s="21">
        <f ca="1">100*_XLL.ALEA.ENTRE.BORNES($U$3,$V$3)</f>
        <v>4300</v>
      </c>
      <c r="AI5" s="5" t="s">
        <v>8</v>
      </c>
      <c r="AJ5" s="26" t="s">
        <v>9</v>
      </c>
    </row>
    <row r="6" spans="1:19" ht="11.2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3"/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48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42"/>
      <c r="B9" s="26"/>
      <c r="C9" s="21"/>
      <c r="D9" s="5"/>
      <c r="E9" s="33">
        <f>X1</f>
        <v>500</v>
      </c>
      <c r="F9" s="35" t="s">
        <v>7</v>
      </c>
      <c r="G9" s="33">
        <f>Z1</f>
        <v>2600</v>
      </c>
      <c r="H9" s="35" t="s">
        <v>8</v>
      </c>
      <c r="I9" s="34" t="s">
        <v>9</v>
      </c>
      <c r="J9" s="34"/>
      <c r="K9" s="33"/>
      <c r="L9" s="35"/>
      <c r="M9" s="33">
        <f>AF1</f>
        <v>400</v>
      </c>
      <c r="N9" s="35" t="s">
        <v>7</v>
      </c>
      <c r="O9" s="52">
        <f>AH1</f>
        <v>1100</v>
      </c>
      <c r="P9" s="35" t="s">
        <v>8</v>
      </c>
      <c r="Q9" s="34" t="s">
        <v>9</v>
      </c>
      <c r="R9" s="26"/>
      <c r="S9" s="43"/>
    </row>
    <row r="10" spans="1:19" ht="18.75">
      <c r="A10" s="42"/>
      <c r="B10" s="5"/>
      <c r="C10" s="21"/>
      <c r="D10" s="5"/>
      <c r="E10" s="33">
        <f>X2</f>
        <v>400</v>
      </c>
      <c r="F10" s="35" t="s">
        <v>7</v>
      </c>
      <c r="G10" s="52">
        <f>Z2</f>
        <v>5000</v>
      </c>
      <c r="H10" s="35" t="s">
        <v>8</v>
      </c>
      <c r="I10" s="34" t="s">
        <v>9</v>
      </c>
      <c r="J10" s="35"/>
      <c r="K10" s="33"/>
      <c r="L10" s="35"/>
      <c r="M10" s="33">
        <f>AF2</f>
        <v>700</v>
      </c>
      <c r="N10" s="35" t="s">
        <v>7</v>
      </c>
      <c r="O10" s="52">
        <f>AH2</f>
        <v>6500</v>
      </c>
      <c r="P10" s="35" t="s">
        <v>8</v>
      </c>
      <c r="Q10" s="34" t="s">
        <v>9</v>
      </c>
      <c r="R10" s="5"/>
      <c r="S10" s="43"/>
    </row>
    <row r="11" spans="1:19" ht="18.75">
      <c r="A11" s="42"/>
      <c r="B11" s="5"/>
      <c r="C11" s="21"/>
      <c r="D11" s="5"/>
      <c r="E11" s="33">
        <f>X3</f>
        <v>700</v>
      </c>
      <c r="F11" s="35" t="s">
        <v>7</v>
      </c>
      <c r="G11" s="52">
        <f>Z3</f>
        <v>8900</v>
      </c>
      <c r="H11" s="35" t="s">
        <v>8</v>
      </c>
      <c r="I11" s="34" t="s">
        <v>9</v>
      </c>
      <c r="J11" s="35"/>
      <c r="K11" s="33"/>
      <c r="L11" s="35"/>
      <c r="M11" s="33">
        <f>AF3</f>
        <v>300</v>
      </c>
      <c r="N11" s="35" t="s">
        <v>7</v>
      </c>
      <c r="O11" s="52">
        <f>AH3</f>
        <v>7800</v>
      </c>
      <c r="P11" s="35" t="s">
        <v>8</v>
      </c>
      <c r="Q11" s="34" t="s">
        <v>9</v>
      </c>
      <c r="R11" s="5"/>
      <c r="S11" s="43"/>
    </row>
    <row r="12" spans="1:19" ht="18.75">
      <c r="A12" s="42"/>
      <c r="B12" s="5"/>
      <c r="C12" s="21"/>
      <c r="D12" s="5"/>
      <c r="E12" s="33">
        <f>X4</f>
        <v>900</v>
      </c>
      <c r="F12" s="35" t="s">
        <v>7</v>
      </c>
      <c r="G12" s="52">
        <f>Z4</f>
        <v>5000</v>
      </c>
      <c r="H12" s="35" t="s">
        <v>8</v>
      </c>
      <c r="I12" s="34" t="s">
        <v>9</v>
      </c>
      <c r="J12" s="35"/>
      <c r="K12" s="33"/>
      <c r="L12" s="35"/>
      <c r="M12" s="33">
        <f>AF4</f>
        <v>100</v>
      </c>
      <c r="N12" s="35" t="s">
        <v>7</v>
      </c>
      <c r="O12" s="52">
        <f>AH4</f>
        <v>1600</v>
      </c>
      <c r="P12" s="35" t="s">
        <v>8</v>
      </c>
      <c r="Q12" s="34" t="s">
        <v>9</v>
      </c>
      <c r="R12" s="5"/>
      <c r="S12" s="43"/>
    </row>
    <row r="13" spans="1:19" ht="18.75">
      <c r="A13" s="42"/>
      <c r="B13" s="5"/>
      <c r="C13" s="21"/>
      <c r="D13" s="5"/>
      <c r="E13" s="33">
        <f>X5</f>
        <v>200</v>
      </c>
      <c r="F13" s="35" t="s">
        <v>7</v>
      </c>
      <c r="G13" s="52">
        <f>Z5</f>
        <v>3400</v>
      </c>
      <c r="H13" s="35" t="s">
        <v>8</v>
      </c>
      <c r="I13" s="34" t="s">
        <v>9</v>
      </c>
      <c r="J13" s="35"/>
      <c r="K13" s="33"/>
      <c r="L13" s="35"/>
      <c r="M13" s="33">
        <f>AF5</f>
        <v>100</v>
      </c>
      <c r="N13" s="35" t="s">
        <v>7</v>
      </c>
      <c r="O13" s="52">
        <f>AH5</f>
        <v>4300</v>
      </c>
      <c r="P13" s="35" t="s">
        <v>8</v>
      </c>
      <c r="Q13" s="34" t="s">
        <v>9</v>
      </c>
      <c r="R13" s="5"/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50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8.75">
      <c r="A16" s="42"/>
      <c r="B16" s="5"/>
      <c r="C16" s="5"/>
      <c r="D16" s="5"/>
      <c r="E16" s="5"/>
      <c r="F16" s="5"/>
      <c r="G16" s="118" t="s">
        <v>121</v>
      </c>
      <c r="H16" s="35"/>
      <c r="I16" s="35"/>
      <c r="J16" s="35"/>
      <c r="K16" s="35"/>
      <c r="L16" s="35"/>
      <c r="M16" s="35"/>
      <c r="N16" s="35"/>
      <c r="O16" s="35"/>
      <c r="P16" s="5"/>
      <c r="Q16" s="5"/>
      <c r="R16" s="5"/>
      <c r="S16" s="43"/>
    </row>
    <row r="17" spans="1:36" ht="18.75">
      <c r="A17" s="42"/>
      <c r="B17" s="5"/>
      <c r="C17" s="5"/>
      <c r="D17" s="5"/>
      <c r="E17" s="5"/>
      <c r="F17" s="5"/>
      <c r="G17" s="35" t="s">
        <v>31</v>
      </c>
      <c r="H17" s="35"/>
      <c r="I17" s="35"/>
      <c r="J17" s="35"/>
      <c r="K17" s="35"/>
      <c r="L17" s="35"/>
      <c r="M17" s="35"/>
      <c r="N17" s="35"/>
      <c r="O17" s="35"/>
      <c r="P17" s="5"/>
      <c r="Q17" s="5"/>
      <c r="R17" s="5"/>
      <c r="S17" s="43"/>
      <c r="X17" s="21">
        <f ca="1">100*(_XLL.ALEA.ENTRE.BORNES($U$2,$V$2))</f>
        <v>900</v>
      </c>
      <c r="Y17" s="50" t="s">
        <v>7</v>
      </c>
      <c r="Z17" s="21">
        <f ca="1">100*_XLL.ALEA.ENTRE.BORNES($U$3,$V$3)</f>
        <v>3700</v>
      </c>
      <c r="AA17" s="5" t="s">
        <v>8</v>
      </c>
      <c r="AB17" s="26" t="s">
        <v>9</v>
      </c>
      <c r="AC17" s="26"/>
      <c r="AD17" s="21"/>
      <c r="AE17" s="5"/>
      <c r="AF17" s="21">
        <f ca="1">100*(_XLL.ALEA.ENTRE.BORNES($U$2,$V$2))</f>
        <v>900</v>
      </c>
      <c r="AG17" s="50" t="s">
        <v>7</v>
      </c>
      <c r="AH17" s="21">
        <f ca="1">100*_XLL.ALEA.ENTRE.BORNES($U$3,$V$3)</f>
        <v>6200</v>
      </c>
      <c r="AI17" s="5" t="s">
        <v>8</v>
      </c>
      <c r="AJ17" s="26" t="s">
        <v>9</v>
      </c>
    </row>
    <row r="18" spans="1:36" ht="1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  <c r="X18" s="21">
        <f ca="1">100*(_XLL.ALEA.ENTRE.BORNES($U$2,$V$2))</f>
        <v>800</v>
      </c>
      <c r="Y18" s="50" t="s">
        <v>7</v>
      </c>
      <c r="Z18" s="21">
        <f ca="1">100*_XLL.ALEA.ENTRE.BORNES($U$3,$V$3)</f>
        <v>8500</v>
      </c>
      <c r="AA18" s="5" t="s">
        <v>8</v>
      </c>
      <c r="AB18" s="26" t="s">
        <v>9</v>
      </c>
      <c r="AC18" s="5"/>
      <c r="AD18" s="21"/>
      <c r="AE18" s="5"/>
      <c r="AF18" s="21">
        <f ca="1">100*(_XLL.ALEA.ENTRE.BORNES($U$2,$V$2))</f>
        <v>500</v>
      </c>
      <c r="AG18" s="50" t="s">
        <v>7</v>
      </c>
      <c r="AH18" s="21">
        <f ca="1">100*_XLL.ALEA.ENTRE.BORNES($U$3,$V$3)</f>
        <v>3100</v>
      </c>
      <c r="AI18" s="5" t="s">
        <v>8</v>
      </c>
      <c r="AJ18" s="26" t="s">
        <v>9</v>
      </c>
    </row>
    <row r="19" spans="1:3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100*(_XLL.ALEA.ENTRE.BORNES($U$2,$V$2))</f>
        <v>600</v>
      </c>
      <c r="Y19" s="50" t="s">
        <v>7</v>
      </c>
      <c r="Z19" s="21">
        <f ca="1">100*_XLL.ALEA.ENTRE.BORNES($U$3,$V$3)</f>
        <v>7100</v>
      </c>
      <c r="AA19" s="5" t="s">
        <v>8</v>
      </c>
      <c r="AB19" s="26" t="s">
        <v>9</v>
      </c>
      <c r="AC19" s="5"/>
      <c r="AD19" s="21"/>
      <c r="AE19" s="5"/>
      <c r="AF19" s="21">
        <f ca="1">100*(_XLL.ALEA.ENTRE.BORNES($U$2,$V$2))</f>
        <v>300</v>
      </c>
      <c r="AG19" s="50" t="s">
        <v>7</v>
      </c>
      <c r="AH19" s="21">
        <f ca="1">100*_XLL.ALEA.ENTRE.BORNES($U$3,$V$3)</f>
        <v>8900</v>
      </c>
      <c r="AI19" s="5" t="s">
        <v>8</v>
      </c>
      <c r="AJ19" s="26" t="s">
        <v>9</v>
      </c>
    </row>
    <row r="20" spans="1:3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100*(_XLL.ALEA.ENTRE.BORNES($U$2,$V$2))</f>
        <v>400</v>
      </c>
      <c r="Y20" s="50" t="s">
        <v>7</v>
      </c>
      <c r="Z20" s="21">
        <f ca="1">100*_XLL.ALEA.ENTRE.BORNES($U$3,$V$3)</f>
        <v>3400</v>
      </c>
      <c r="AA20" s="5" t="s">
        <v>8</v>
      </c>
      <c r="AB20" s="26" t="s">
        <v>9</v>
      </c>
      <c r="AC20" s="5"/>
      <c r="AD20" s="21"/>
      <c r="AE20" s="5"/>
      <c r="AF20" s="21">
        <f ca="1">100*(_XLL.ALEA.ENTRE.BORNES($U$2,$V$2))</f>
        <v>600</v>
      </c>
      <c r="AG20" s="50" t="s">
        <v>7</v>
      </c>
      <c r="AH20" s="21">
        <f ca="1">100*_XLL.ALEA.ENTRE.BORNES($U$3,$V$3)</f>
        <v>5200</v>
      </c>
      <c r="AI20" s="5" t="s">
        <v>8</v>
      </c>
      <c r="AJ20" s="26" t="s">
        <v>9</v>
      </c>
    </row>
    <row r="21" spans="1:36" ht="30.75" customHeight="1">
      <c r="A21" s="159" t="s">
        <v>183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1"/>
      <c r="S21" s="39" t="s">
        <v>1</v>
      </c>
      <c r="X21" s="21">
        <f ca="1">100*(_XLL.ALEA.ENTRE.BORNES($U$2,$V$2))</f>
        <v>700</v>
      </c>
      <c r="Y21" s="50" t="s">
        <v>7</v>
      </c>
      <c r="Z21" s="21">
        <f ca="1">100*_XLL.ALEA.ENTRE.BORNES($U$3,$V$3)</f>
        <v>3000</v>
      </c>
      <c r="AA21" s="5" t="s">
        <v>8</v>
      </c>
      <c r="AB21" s="26" t="s">
        <v>9</v>
      </c>
      <c r="AC21" s="5"/>
      <c r="AD21" s="21"/>
      <c r="AE21" s="5"/>
      <c r="AF21" s="21">
        <f ca="1">100*(_XLL.ALEA.ENTRE.BORNES($U$2,$V$2))</f>
        <v>400</v>
      </c>
      <c r="AG21" s="50" t="s">
        <v>7</v>
      </c>
      <c r="AH21" s="21">
        <f ca="1">100*_XLL.ALEA.ENTRE.BORNES($U$3,$V$3)</f>
        <v>2100</v>
      </c>
      <c r="AI21" s="5" t="s">
        <v>8</v>
      </c>
      <c r="AJ21" s="26" t="s">
        <v>9</v>
      </c>
    </row>
    <row r="22" spans="1:19" ht="15" customHeight="1" hidden="1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4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48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52">
        <f>X17</f>
        <v>900</v>
      </c>
      <c r="F25" s="35" t="s">
        <v>7</v>
      </c>
      <c r="G25" s="52">
        <f>Z17</f>
        <v>3700</v>
      </c>
      <c r="H25" s="35" t="s">
        <v>8</v>
      </c>
      <c r="I25" s="34" t="s">
        <v>9</v>
      </c>
      <c r="J25" s="34"/>
      <c r="K25" s="33"/>
      <c r="L25" s="35"/>
      <c r="M25" s="52">
        <f>AF17</f>
        <v>900</v>
      </c>
      <c r="N25" s="35" t="s">
        <v>7</v>
      </c>
      <c r="O25" s="52">
        <f>AH17</f>
        <v>6200</v>
      </c>
      <c r="P25" s="35" t="s">
        <v>8</v>
      </c>
      <c r="Q25" s="34" t="s">
        <v>9</v>
      </c>
      <c r="R25" s="5"/>
      <c r="S25" s="43"/>
    </row>
    <row r="26" spans="1:19" ht="18.75">
      <c r="A26" s="42"/>
      <c r="B26" s="5"/>
      <c r="C26" s="21"/>
      <c r="D26" s="5"/>
      <c r="E26" s="52">
        <f>X18</f>
        <v>800</v>
      </c>
      <c r="F26" s="35" t="s">
        <v>7</v>
      </c>
      <c r="G26" s="52">
        <f>Z18</f>
        <v>8500</v>
      </c>
      <c r="H26" s="35" t="s">
        <v>8</v>
      </c>
      <c r="I26" s="34" t="s">
        <v>9</v>
      </c>
      <c r="J26" s="35"/>
      <c r="K26" s="33"/>
      <c r="L26" s="35"/>
      <c r="M26" s="52">
        <f>AF18</f>
        <v>500</v>
      </c>
      <c r="N26" s="35" t="s">
        <v>7</v>
      </c>
      <c r="O26" s="52">
        <f>AH18</f>
        <v>3100</v>
      </c>
      <c r="P26" s="35" t="s">
        <v>8</v>
      </c>
      <c r="Q26" s="34" t="s">
        <v>9</v>
      </c>
      <c r="R26" s="5"/>
      <c r="S26" s="43"/>
    </row>
    <row r="27" spans="1:19" ht="18.75">
      <c r="A27" s="42"/>
      <c r="B27" s="5"/>
      <c r="C27" s="21"/>
      <c r="D27" s="5"/>
      <c r="E27" s="52">
        <f>X19</f>
        <v>600</v>
      </c>
      <c r="F27" s="35" t="s">
        <v>7</v>
      </c>
      <c r="G27" s="52">
        <f>Z19</f>
        <v>7100</v>
      </c>
      <c r="H27" s="35" t="s">
        <v>8</v>
      </c>
      <c r="I27" s="34" t="s">
        <v>9</v>
      </c>
      <c r="J27" s="35"/>
      <c r="K27" s="33"/>
      <c r="L27" s="35"/>
      <c r="M27" s="52">
        <f>AF19</f>
        <v>300</v>
      </c>
      <c r="N27" s="35" t="s">
        <v>7</v>
      </c>
      <c r="O27" s="52">
        <f>AH19</f>
        <v>8900</v>
      </c>
      <c r="P27" s="35" t="s">
        <v>8</v>
      </c>
      <c r="Q27" s="34" t="s">
        <v>9</v>
      </c>
      <c r="R27" s="5"/>
      <c r="S27" s="43"/>
    </row>
    <row r="28" spans="1:19" ht="18.75">
      <c r="A28" s="42"/>
      <c r="B28" s="5"/>
      <c r="C28" s="21"/>
      <c r="D28" s="5"/>
      <c r="E28" s="52">
        <f>X20</f>
        <v>400</v>
      </c>
      <c r="F28" s="35" t="s">
        <v>7</v>
      </c>
      <c r="G28" s="52">
        <f>Z20</f>
        <v>3400</v>
      </c>
      <c r="H28" s="35" t="s">
        <v>8</v>
      </c>
      <c r="I28" s="34" t="s">
        <v>9</v>
      </c>
      <c r="J28" s="35"/>
      <c r="K28" s="33"/>
      <c r="L28" s="35"/>
      <c r="M28" s="52">
        <f>AF20</f>
        <v>600</v>
      </c>
      <c r="N28" s="35" t="s">
        <v>7</v>
      </c>
      <c r="O28" s="52">
        <f>AH20</f>
        <v>5200</v>
      </c>
      <c r="P28" s="35" t="s">
        <v>8</v>
      </c>
      <c r="Q28" s="34" t="s">
        <v>9</v>
      </c>
      <c r="R28" s="5"/>
      <c r="S28" s="43"/>
    </row>
    <row r="29" spans="1:19" ht="18.75">
      <c r="A29" s="42"/>
      <c r="B29" s="5"/>
      <c r="C29" s="21"/>
      <c r="D29" s="5"/>
      <c r="E29" s="52">
        <f>X21</f>
        <v>700</v>
      </c>
      <c r="F29" s="35" t="s">
        <v>7</v>
      </c>
      <c r="G29" s="52">
        <f>Z21</f>
        <v>3000</v>
      </c>
      <c r="H29" s="35" t="s">
        <v>8</v>
      </c>
      <c r="I29" s="34" t="s">
        <v>9</v>
      </c>
      <c r="J29" s="35"/>
      <c r="K29" s="33"/>
      <c r="L29" s="35"/>
      <c r="M29" s="52">
        <f>AF21</f>
        <v>400</v>
      </c>
      <c r="N29" s="35" t="s">
        <v>7</v>
      </c>
      <c r="O29" s="52">
        <f>AH21</f>
        <v>2100</v>
      </c>
      <c r="P29" s="35" t="s">
        <v>8</v>
      </c>
      <c r="Q29" s="34" t="s">
        <v>9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50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175" t="s">
        <v>185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6"/>
    </row>
    <row r="34" spans="1:19" ht="15.75" customHeight="1">
      <c r="A34" s="49"/>
      <c r="B34" s="91"/>
      <c r="C34" s="91"/>
      <c r="D34" s="91"/>
      <c r="E34" s="175" t="s">
        <v>32</v>
      </c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91"/>
      <c r="S34" s="92"/>
    </row>
    <row r="35" spans="1:19" ht="15">
      <c r="A35" s="4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53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0">
    <mergeCell ref="E34:Q34"/>
    <mergeCell ref="A21:R22"/>
    <mergeCell ref="B33:S33"/>
    <mergeCell ref="J3:R3"/>
    <mergeCell ref="S5:S6"/>
    <mergeCell ref="A1:A4"/>
    <mergeCell ref="B1:R2"/>
    <mergeCell ref="S1:S4"/>
    <mergeCell ref="C4:R4"/>
    <mergeCell ref="A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PageLayoutView="0" workbookViewId="0" topLeftCell="A1">
      <selection activeCell="AH15" sqref="AH15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28515625" style="0" customWidth="1"/>
    <col min="5" max="5" width="5.421875" style="0" customWidth="1"/>
    <col min="6" max="6" width="2.140625" style="0" customWidth="1"/>
    <col min="7" max="7" width="3.8515625" style="0" customWidth="1"/>
    <col min="8" max="8" width="3.140625" style="0" customWidth="1"/>
    <col min="9" max="9" width="5.421875" style="0" customWidth="1"/>
    <col min="10" max="10" width="4.28125" style="0" customWidth="1"/>
    <col min="11" max="11" width="4.57421875" style="0" customWidth="1"/>
    <col min="12" max="12" width="2.140625" style="0" customWidth="1"/>
    <col min="13" max="13" width="5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7" width="0" style="0" hidden="1" customWidth="1"/>
  </cols>
  <sheetData>
    <row r="1" spans="1:22" ht="15.75" customHeight="1">
      <c r="A1" s="137"/>
      <c r="B1" s="153" t="s">
        <v>123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49" t="s">
        <v>122</v>
      </c>
      <c r="T1" s="22" t="s">
        <v>3</v>
      </c>
      <c r="U1" s="23" t="s">
        <v>2</v>
      </c>
      <c r="V1" s="23" t="s">
        <v>4</v>
      </c>
    </row>
    <row r="2" spans="1:26" ht="15" customHeight="1">
      <c r="A2" s="138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0"/>
      <c r="T2" t="s">
        <v>5</v>
      </c>
      <c r="U2">
        <v>20</v>
      </c>
      <c r="V2">
        <v>100</v>
      </c>
      <c r="X2">
        <f ca="1">_XLL.ALEA.ENTRE.BORNES($U$2,$V$2)</f>
        <v>49</v>
      </c>
      <c r="Z2">
        <f ca="1">_XLL.ALEA.ENTRE.BORNES($U$2,$V$2)</f>
        <v>63</v>
      </c>
    </row>
    <row r="3" spans="1:26" ht="15" customHeight="1">
      <c r="A3" s="138"/>
      <c r="B3" s="5"/>
      <c r="C3" s="32"/>
      <c r="D3" s="32"/>
      <c r="E3" s="32"/>
      <c r="F3" s="32"/>
      <c r="G3" s="32"/>
      <c r="H3" s="32"/>
      <c r="I3" s="32"/>
      <c r="J3" s="140" t="s">
        <v>13</v>
      </c>
      <c r="K3" s="140"/>
      <c r="L3" s="140"/>
      <c r="M3" s="140"/>
      <c r="N3" s="140"/>
      <c r="O3" s="140"/>
      <c r="P3" s="140"/>
      <c r="Q3" s="140"/>
      <c r="R3" s="141"/>
      <c r="S3" s="151"/>
      <c r="T3" t="s">
        <v>6</v>
      </c>
      <c r="U3" s="21">
        <v>4</v>
      </c>
      <c r="V3" s="21">
        <v>6</v>
      </c>
      <c r="X3">
        <f aca="true" ca="1" t="shared" si="0" ref="X3:Z6">_XLL.ALEA.ENTRE.BORNES($U$2,$V$2)</f>
        <v>94</v>
      </c>
      <c r="Z3">
        <f ca="1" t="shared" si="0"/>
        <v>89</v>
      </c>
    </row>
    <row r="4" spans="1:26" ht="15" customHeight="1">
      <c r="A4" s="139"/>
      <c r="B4" s="38"/>
      <c r="C4" s="135" t="s">
        <v>69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52"/>
      <c r="X4">
        <f ca="1" t="shared" si="0"/>
        <v>46</v>
      </c>
      <c r="Z4">
        <f ca="1" t="shared" si="0"/>
        <v>96</v>
      </c>
    </row>
    <row r="5" spans="1:26" ht="15">
      <c r="A5" s="144" t="s">
        <v>124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6"/>
      <c r="S5" s="142" t="s">
        <v>1</v>
      </c>
      <c r="X5">
        <f ca="1" t="shared" si="0"/>
        <v>71</v>
      </c>
      <c r="Z5">
        <f ca="1" t="shared" si="0"/>
        <v>66</v>
      </c>
    </row>
    <row r="6" spans="1:26" ht="15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  <c r="S6" s="143"/>
      <c r="X6">
        <f ca="1" t="shared" si="0"/>
        <v>25</v>
      </c>
      <c r="Z6">
        <f ca="1" t="shared" si="0"/>
        <v>98</v>
      </c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48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26" ht="18.75">
      <c r="A9" s="42"/>
      <c r="B9" s="26"/>
      <c r="C9" s="21"/>
      <c r="D9" s="5"/>
      <c r="E9" s="33">
        <f>X2</f>
        <v>49</v>
      </c>
      <c r="F9" s="35" t="s">
        <v>10</v>
      </c>
      <c r="G9" s="33">
        <f ca="1">(X2-ROUNDDOWN(X2,-1))+(_XLL.ALEA.ENTRE.BORNES($U$3,$V$3))</f>
        <v>15</v>
      </c>
      <c r="H9" s="35" t="s">
        <v>8</v>
      </c>
      <c r="I9" s="34" t="s">
        <v>9</v>
      </c>
      <c r="J9" s="34"/>
      <c r="K9" s="33"/>
      <c r="L9" s="35"/>
      <c r="M9" s="33">
        <f>Z2</f>
        <v>63</v>
      </c>
      <c r="N9" s="35" t="s">
        <v>10</v>
      </c>
      <c r="O9" s="52">
        <f ca="1">(Z2-ROUNDDOWN(Z2,-1))+(_XLL.ALEA.ENTRE.BORNES($U$3,$V$3))</f>
        <v>7</v>
      </c>
      <c r="P9" s="35" t="s">
        <v>8</v>
      </c>
      <c r="Q9" s="34" t="s">
        <v>9</v>
      </c>
      <c r="R9" s="26"/>
      <c r="S9" s="43"/>
      <c r="X9">
        <f ca="1">_XLL.ALEA.ENTRE.BORNES($U$2,$V$2)</f>
        <v>62</v>
      </c>
      <c r="Z9">
        <f ca="1">_XLL.ALEA.ENTRE.BORNES($U$2,$V$2)</f>
        <v>27</v>
      </c>
    </row>
    <row r="10" spans="1:26" ht="18.75">
      <c r="A10" s="42"/>
      <c r="B10" s="5"/>
      <c r="C10" s="21"/>
      <c r="D10" s="5"/>
      <c r="E10" s="52">
        <f>X3</f>
        <v>94</v>
      </c>
      <c r="F10" s="35" t="s">
        <v>10</v>
      </c>
      <c r="G10" s="52">
        <f ca="1">(X3-ROUNDDOWN(X3,-1))+(_XLL.ALEA.ENTRE.BORNES($U$3,$V$3))</f>
        <v>10</v>
      </c>
      <c r="H10" s="35" t="s">
        <v>8</v>
      </c>
      <c r="I10" s="34" t="s">
        <v>9</v>
      </c>
      <c r="J10" s="35"/>
      <c r="K10" s="33"/>
      <c r="L10" s="35"/>
      <c r="M10" s="52">
        <f>Z3</f>
        <v>89</v>
      </c>
      <c r="N10" s="35" t="s">
        <v>10</v>
      </c>
      <c r="O10" s="52">
        <f ca="1">(Z3-ROUNDDOWN(Z3,-1))+(_XLL.ALEA.ENTRE.BORNES($U$3,$V$3))</f>
        <v>13</v>
      </c>
      <c r="P10" s="35" t="s">
        <v>8</v>
      </c>
      <c r="Q10" s="34" t="s">
        <v>9</v>
      </c>
      <c r="R10" s="5"/>
      <c r="S10" s="43"/>
      <c r="X10">
        <f ca="1">_XLL.ALEA.ENTRE.BORNES($U$2,$V$2)</f>
        <v>48</v>
      </c>
      <c r="Z10">
        <f ca="1">_XLL.ALEA.ENTRE.BORNES($U$2,$V$2)</f>
        <v>90</v>
      </c>
    </row>
    <row r="11" spans="1:26" ht="18.75">
      <c r="A11" s="42"/>
      <c r="B11" s="5"/>
      <c r="C11" s="21"/>
      <c r="D11" s="5"/>
      <c r="E11" s="52">
        <f>X4</f>
        <v>46</v>
      </c>
      <c r="F11" s="35" t="s">
        <v>10</v>
      </c>
      <c r="G11" s="52">
        <f ca="1">(X4-ROUNDDOWN(X4,-1))+(_XLL.ALEA.ENTRE.BORNES($U$3,$V$3))</f>
        <v>12</v>
      </c>
      <c r="H11" s="35" t="s">
        <v>8</v>
      </c>
      <c r="I11" s="34" t="s">
        <v>9</v>
      </c>
      <c r="J11" s="35"/>
      <c r="K11" s="33"/>
      <c r="L11" s="35"/>
      <c r="M11" s="52">
        <f>Z4</f>
        <v>96</v>
      </c>
      <c r="N11" s="35" t="s">
        <v>10</v>
      </c>
      <c r="O11" s="52">
        <f ca="1">(Z4-ROUNDDOWN(Z4,-1))+(_XLL.ALEA.ENTRE.BORNES($U$3,$V$3))</f>
        <v>11</v>
      </c>
      <c r="P11" s="35" t="s">
        <v>8</v>
      </c>
      <c r="Q11" s="34" t="s">
        <v>9</v>
      </c>
      <c r="R11" s="5"/>
      <c r="S11" s="43"/>
      <c r="X11">
        <f ca="1">_XLL.ALEA.ENTRE.BORNES($U$2,$V$2)</f>
        <v>60</v>
      </c>
      <c r="Z11">
        <f ca="1">_XLL.ALEA.ENTRE.BORNES($U$2,$V$2)</f>
        <v>92</v>
      </c>
    </row>
    <row r="12" spans="1:26" ht="18.75">
      <c r="A12" s="42"/>
      <c r="B12" s="5"/>
      <c r="C12" s="21"/>
      <c r="D12" s="5"/>
      <c r="E12" s="52">
        <f>X5</f>
        <v>71</v>
      </c>
      <c r="F12" s="35" t="s">
        <v>10</v>
      </c>
      <c r="G12" s="52">
        <f ca="1">(X5-ROUNDDOWN(X5,-1))+(_XLL.ALEA.ENTRE.BORNES($U$3,$V$3))</f>
        <v>5</v>
      </c>
      <c r="H12" s="35" t="s">
        <v>8</v>
      </c>
      <c r="I12" s="34" t="s">
        <v>9</v>
      </c>
      <c r="J12" s="35"/>
      <c r="K12" s="33"/>
      <c r="L12" s="35"/>
      <c r="M12" s="52">
        <f>Z5</f>
        <v>66</v>
      </c>
      <c r="N12" s="35" t="s">
        <v>10</v>
      </c>
      <c r="O12" s="52">
        <f ca="1">(Z5-ROUNDDOWN(Z5,-1))+(_XLL.ALEA.ENTRE.BORNES($U$3,$V$3))</f>
        <v>11</v>
      </c>
      <c r="P12" s="35" t="s">
        <v>8</v>
      </c>
      <c r="Q12" s="34" t="s">
        <v>9</v>
      </c>
      <c r="R12" s="5"/>
      <c r="S12" s="43"/>
      <c r="X12">
        <f ca="1">_XLL.ALEA.ENTRE.BORNES($U$2,$V$2)</f>
        <v>84</v>
      </c>
      <c r="Z12">
        <f ca="1">_XLL.ALEA.ENTRE.BORNES($U$2,$V$2)</f>
        <v>97</v>
      </c>
    </row>
    <row r="13" spans="1:26" ht="18.75">
      <c r="A13" s="42"/>
      <c r="B13" s="5"/>
      <c r="C13" s="21"/>
      <c r="D13" s="5"/>
      <c r="E13" s="52">
        <f>X6</f>
        <v>25</v>
      </c>
      <c r="F13" s="35" t="s">
        <v>10</v>
      </c>
      <c r="G13" s="52">
        <f ca="1">(X6-ROUNDDOWN(X6,-1))+(_XLL.ALEA.ENTRE.BORNES($U$3,$V$3))</f>
        <v>10</v>
      </c>
      <c r="H13" s="35" t="s">
        <v>8</v>
      </c>
      <c r="I13" s="34" t="s">
        <v>9</v>
      </c>
      <c r="J13" s="35"/>
      <c r="K13" s="33"/>
      <c r="L13" s="35"/>
      <c r="M13" s="52">
        <f>Z6</f>
        <v>98</v>
      </c>
      <c r="N13" s="35" t="s">
        <v>10</v>
      </c>
      <c r="O13" s="52">
        <f ca="1">(Z6-ROUNDDOWN(Z6,-1))+(_XLL.ALEA.ENTRE.BORNES($U$3,$V$3))</f>
        <v>14</v>
      </c>
      <c r="P13" s="35" t="s">
        <v>8</v>
      </c>
      <c r="Q13" s="34" t="s">
        <v>9</v>
      </c>
      <c r="R13" s="5"/>
      <c r="S13" s="43"/>
      <c r="X13">
        <f ca="1">_XLL.ALEA.ENTRE.BORNES($U$2,$V$2)</f>
        <v>65</v>
      </c>
      <c r="Z13">
        <f ca="1">_XLL.ALEA.ENTRE.BORNES($U$2,$V$2)</f>
        <v>59</v>
      </c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50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</row>
    <row r="17" spans="1:19" ht="15">
      <c r="A17" s="42"/>
      <c r="B17" s="5"/>
      <c r="C17" s="119" t="s">
        <v>125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3"/>
      <c r="S17" s="51"/>
    </row>
    <row r="18" spans="1:19" ht="15">
      <c r="A18" s="42"/>
      <c r="B18" s="5"/>
      <c r="C18" s="130" t="s">
        <v>182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3"/>
      <c r="S18" s="51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15">
      <c r="A21" s="144" t="s">
        <v>129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6"/>
      <c r="S21" s="142" t="s">
        <v>1</v>
      </c>
    </row>
    <row r="22" spans="1:19" ht="15">
      <c r="A22" s="1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8"/>
      <c r="S22" s="143"/>
    </row>
    <row r="23" spans="1:19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41"/>
    </row>
    <row r="24" spans="1:19" ht="15">
      <c r="A24" s="19" t="s">
        <v>48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33">
        <f>X9</f>
        <v>62</v>
      </c>
      <c r="F25" s="35" t="s">
        <v>10</v>
      </c>
      <c r="G25" s="52">
        <f ca="1">(X9-ROUNDDOWN(X9,-1))+(_XLL.ALEA.ENTRE.BORNES($U$3,$V$3))</f>
        <v>7</v>
      </c>
      <c r="H25" s="35" t="s">
        <v>8</v>
      </c>
      <c r="I25" s="34" t="s">
        <v>9</v>
      </c>
      <c r="J25" s="34"/>
      <c r="K25" s="33"/>
      <c r="L25" s="35"/>
      <c r="M25" s="33">
        <f>Z9</f>
        <v>27</v>
      </c>
      <c r="N25" s="35" t="s">
        <v>10</v>
      </c>
      <c r="O25" s="52">
        <f ca="1">(Z9-ROUNDDOWN(Z9,-1))+(_XLL.ALEA.ENTRE.BORNES($U$3,$V$3))</f>
        <v>13</v>
      </c>
      <c r="P25" s="35" t="s">
        <v>8</v>
      </c>
      <c r="Q25" s="34" t="s">
        <v>9</v>
      </c>
      <c r="R25" s="5"/>
      <c r="S25" s="43"/>
    </row>
    <row r="26" spans="1:19" ht="18.75">
      <c r="A26" s="42"/>
      <c r="B26" s="5"/>
      <c r="C26" s="21"/>
      <c r="D26" s="5"/>
      <c r="E26" s="52">
        <f>X10</f>
        <v>48</v>
      </c>
      <c r="F26" s="35" t="s">
        <v>10</v>
      </c>
      <c r="G26" s="52">
        <f ca="1">(X10-ROUNDDOWN(X10,-1))+(_XLL.ALEA.ENTRE.BORNES($U$3,$V$3))</f>
        <v>14</v>
      </c>
      <c r="H26" s="35" t="s">
        <v>8</v>
      </c>
      <c r="I26" s="34" t="s">
        <v>9</v>
      </c>
      <c r="J26" s="35"/>
      <c r="K26" s="33"/>
      <c r="L26" s="35"/>
      <c r="M26" s="52">
        <f>Z10</f>
        <v>90</v>
      </c>
      <c r="N26" s="35" t="s">
        <v>10</v>
      </c>
      <c r="O26" s="52">
        <f ca="1">(Z10-ROUNDDOWN(Z10,-1))+(_XLL.ALEA.ENTRE.BORNES($U$3,$V$3))</f>
        <v>6</v>
      </c>
      <c r="P26" s="35" t="s">
        <v>8</v>
      </c>
      <c r="Q26" s="34" t="s">
        <v>9</v>
      </c>
      <c r="R26" s="5"/>
      <c r="S26" s="43"/>
    </row>
    <row r="27" spans="1:19" ht="18.75">
      <c r="A27" s="42"/>
      <c r="B27" s="5"/>
      <c r="C27" s="21"/>
      <c r="D27" s="5"/>
      <c r="E27" s="52">
        <f>X11</f>
        <v>60</v>
      </c>
      <c r="F27" s="35" t="s">
        <v>10</v>
      </c>
      <c r="G27" s="52">
        <f ca="1">(X11-ROUNDDOWN(X11,-1))+(_XLL.ALEA.ENTRE.BORNES($U$3,$V$3))</f>
        <v>6</v>
      </c>
      <c r="H27" s="35" t="s">
        <v>8</v>
      </c>
      <c r="I27" s="34" t="s">
        <v>9</v>
      </c>
      <c r="J27" s="35"/>
      <c r="K27" s="33"/>
      <c r="L27" s="35"/>
      <c r="M27" s="52">
        <f>Z11</f>
        <v>92</v>
      </c>
      <c r="N27" s="35" t="s">
        <v>10</v>
      </c>
      <c r="O27" s="52">
        <f ca="1">(Z11-ROUNDDOWN(Z11,-1))+(_XLL.ALEA.ENTRE.BORNES($U$3,$V$3))</f>
        <v>7</v>
      </c>
      <c r="P27" s="35" t="s">
        <v>8</v>
      </c>
      <c r="Q27" s="34" t="s">
        <v>9</v>
      </c>
      <c r="R27" s="5"/>
      <c r="S27" s="43"/>
    </row>
    <row r="28" spans="1:19" ht="18.75">
      <c r="A28" s="42"/>
      <c r="B28" s="5"/>
      <c r="C28" s="21"/>
      <c r="D28" s="5"/>
      <c r="E28" s="52">
        <f>X12</f>
        <v>84</v>
      </c>
      <c r="F28" s="35" t="s">
        <v>10</v>
      </c>
      <c r="G28" s="52">
        <f ca="1">(X12-ROUNDDOWN(X12,-1))+(_XLL.ALEA.ENTRE.BORNES($U$3,$V$3))</f>
        <v>10</v>
      </c>
      <c r="H28" s="35" t="s">
        <v>8</v>
      </c>
      <c r="I28" s="34" t="s">
        <v>9</v>
      </c>
      <c r="J28" s="35"/>
      <c r="K28" s="33"/>
      <c r="L28" s="35"/>
      <c r="M28" s="52">
        <f>Z12</f>
        <v>97</v>
      </c>
      <c r="N28" s="35" t="s">
        <v>10</v>
      </c>
      <c r="O28" s="52">
        <f ca="1">(Z12-ROUNDDOWN(Z12,-1))+(_XLL.ALEA.ENTRE.BORNES($U$3,$V$3))</f>
        <v>13</v>
      </c>
      <c r="P28" s="35" t="s">
        <v>8</v>
      </c>
      <c r="Q28" s="34" t="s">
        <v>9</v>
      </c>
      <c r="R28" s="5"/>
      <c r="S28" s="43"/>
    </row>
    <row r="29" spans="1:19" ht="18.75">
      <c r="A29" s="42"/>
      <c r="B29" s="5"/>
      <c r="C29" s="21"/>
      <c r="D29" s="5"/>
      <c r="E29" s="52">
        <f>X13</f>
        <v>65</v>
      </c>
      <c r="F29" s="35" t="s">
        <v>10</v>
      </c>
      <c r="G29" s="52">
        <f ca="1">(X13-ROUNDDOWN(X13,-1))+(_XLL.ALEA.ENTRE.BORNES($U$3,$V$3))</f>
        <v>10</v>
      </c>
      <c r="H29" s="35" t="s">
        <v>8</v>
      </c>
      <c r="I29" s="34" t="s">
        <v>9</v>
      </c>
      <c r="J29" s="35"/>
      <c r="K29" s="33"/>
      <c r="L29" s="35"/>
      <c r="M29" s="52">
        <f>Z13</f>
        <v>59</v>
      </c>
      <c r="N29" s="35" t="s">
        <v>10</v>
      </c>
      <c r="O29" s="52">
        <f ca="1">(Z13-ROUNDDOWN(Z13,-1))+(_XLL.ALEA.ENTRE.BORNES($U$3,$V$3))</f>
        <v>15</v>
      </c>
      <c r="P29" s="35" t="s">
        <v>8</v>
      </c>
      <c r="Q29" s="34" t="s">
        <v>9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50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">
      <c r="A33" s="42"/>
      <c r="B33" s="5"/>
      <c r="C33" s="5"/>
      <c r="D33" s="5"/>
      <c r="E33" s="119" t="s">
        <v>126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43"/>
    </row>
    <row r="34" spans="1:20" ht="15" customHeight="1">
      <c r="A34" s="42"/>
      <c r="B34" s="5"/>
      <c r="C34" s="44"/>
      <c r="D34" s="44"/>
      <c r="E34" s="169" t="s">
        <v>127</v>
      </c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31"/>
      <c r="T34" s="29"/>
    </row>
    <row r="35" spans="1:20" ht="15">
      <c r="A35" s="42"/>
      <c r="B35" s="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31"/>
      <c r="T35" s="29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53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2">
    <mergeCell ref="A5:R5"/>
    <mergeCell ref="A21:R21"/>
    <mergeCell ref="E34:R34"/>
    <mergeCell ref="A6:R6"/>
    <mergeCell ref="B22:R22"/>
    <mergeCell ref="J3:R3"/>
    <mergeCell ref="S5:S6"/>
    <mergeCell ref="S21:S22"/>
    <mergeCell ref="A1:A4"/>
    <mergeCell ref="B1:R2"/>
    <mergeCell ref="S1:S4"/>
    <mergeCell ref="C4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zoomScalePageLayoutView="0" workbookViewId="0" topLeftCell="A1">
      <selection activeCell="E33" sqref="E33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00390625" style="0" customWidth="1"/>
    <col min="5" max="5" width="3.8515625" style="0" customWidth="1"/>
    <col min="6" max="6" width="2.140625" style="0" customWidth="1"/>
    <col min="7" max="7" width="3.851562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4" width="5.00390625" style="0" hidden="1" customWidth="1"/>
    <col min="25" max="25" width="2.00390625" style="0" hidden="1" customWidth="1"/>
    <col min="26" max="26" width="4.7109375" style="0" hidden="1" customWidth="1"/>
    <col min="27" max="27" width="2.00390625" style="0" hidden="1" customWidth="1"/>
    <col min="28" max="32" width="5.00390625" style="0" hidden="1" customWidth="1"/>
    <col min="33" max="33" width="2.28125" style="0" hidden="1" customWidth="1"/>
    <col min="34" max="34" width="5.00390625" style="0" hidden="1" customWidth="1"/>
    <col min="35" max="35" width="2.421875" style="0" hidden="1" customWidth="1"/>
    <col min="36" max="37" width="5.00390625" style="0" hidden="1" customWidth="1"/>
    <col min="38" max="38" width="0" style="0" hidden="1" customWidth="1"/>
  </cols>
  <sheetData>
    <row r="1" spans="1:36" ht="15.75" customHeight="1">
      <c r="A1" s="137"/>
      <c r="B1" s="153" t="s">
        <v>44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49" t="s">
        <v>128</v>
      </c>
      <c r="T1" s="22" t="s">
        <v>3</v>
      </c>
      <c r="U1" s="23" t="s">
        <v>2</v>
      </c>
      <c r="V1" s="23" t="s">
        <v>4</v>
      </c>
      <c r="X1" s="21">
        <f ca="1">_XLL.ALEA.ENTRE.BORNES($U$2,$V$2)</f>
        <v>85</v>
      </c>
      <c r="Y1" s="5" t="s">
        <v>10</v>
      </c>
      <c r="Z1" s="21">
        <f ca="1">_XLL.ALEA.ENTRE.BORNES(X1-15,(X1-_XLL.ALEA.ENTRE.BORNES($U$4,$U$5)))</f>
        <v>74</v>
      </c>
      <c r="AA1" s="5" t="s">
        <v>8</v>
      </c>
      <c r="AB1" s="26" t="s">
        <v>9</v>
      </c>
      <c r="AC1" s="26"/>
      <c r="AD1" s="21"/>
      <c r="AE1" s="5"/>
      <c r="AF1" s="21">
        <f ca="1">_XLL.ALEA.ENTRE.BORNES($U$2,$V$2)</f>
        <v>49</v>
      </c>
      <c r="AG1" s="5" t="s">
        <v>10</v>
      </c>
      <c r="AH1" s="21">
        <f ca="1">_XLL.ALEA.ENTRE.BORNES(AF1-15,(AF1-_XLL.ALEA.ENTRE.BORNES($U$4,$U$5)))</f>
        <v>41</v>
      </c>
      <c r="AI1" s="5" t="s">
        <v>8</v>
      </c>
      <c r="AJ1" s="26" t="s">
        <v>9</v>
      </c>
    </row>
    <row r="2" spans="1:36" ht="15" customHeight="1">
      <c r="A2" s="138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0"/>
      <c r="T2" t="s">
        <v>5</v>
      </c>
      <c r="U2">
        <v>32</v>
      </c>
      <c r="V2">
        <v>99</v>
      </c>
      <c r="X2" s="21">
        <f ca="1">_XLL.ALEA.ENTRE.BORNES($U$2,$V$2)</f>
        <v>98</v>
      </c>
      <c r="Y2" s="5" t="s">
        <v>10</v>
      </c>
      <c r="Z2" s="21">
        <f ca="1">_XLL.ALEA.ENTRE.BORNES(X2-15,(X2-_XLL.ALEA.ENTRE.BORNES($U$4,$U$5)))</f>
        <v>83</v>
      </c>
      <c r="AA2" s="5" t="s">
        <v>8</v>
      </c>
      <c r="AB2" s="26" t="s">
        <v>9</v>
      </c>
      <c r="AC2" s="5"/>
      <c r="AD2" s="21"/>
      <c r="AE2" s="5"/>
      <c r="AF2" s="21">
        <f ca="1">_XLL.ALEA.ENTRE.BORNES($U$2,$V$2)</f>
        <v>99</v>
      </c>
      <c r="AG2" s="5" t="s">
        <v>10</v>
      </c>
      <c r="AH2" s="21">
        <f ca="1">_XLL.ALEA.ENTRE.BORNES(AF2-15,(AF2-_XLL.ALEA.ENTRE.BORNES($U$4,$U$5)))</f>
        <v>85</v>
      </c>
      <c r="AI2" s="5" t="s">
        <v>8</v>
      </c>
      <c r="AJ2" s="26" t="s">
        <v>9</v>
      </c>
    </row>
    <row r="3" spans="1:36" ht="15" customHeight="1">
      <c r="A3" s="138"/>
      <c r="B3" s="5"/>
      <c r="C3" s="32"/>
      <c r="D3" s="32"/>
      <c r="E3" s="32"/>
      <c r="F3" s="32"/>
      <c r="G3" s="32"/>
      <c r="H3" s="32"/>
      <c r="I3" s="32"/>
      <c r="J3" s="140" t="s">
        <v>13</v>
      </c>
      <c r="K3" s="140"/>
      <c r="L3" s="140"/>
      <c r="M3" s="140"/>
      <c r="N3" s="140"/>
      <c r="O3" s="140"/>
      <c r="P3" s="140"/>
      <c r="Q3" s="140"/>
      <c r="R3" s="141"/>
      <c r="S3" s="151"/>
      <c r="T3" t="s">
        <v>6</v>
      </c>
      <c r="U3" s="21">
        <v>10</v>
      </c>
      <c r="V3" s="21"/>
      <c r="X3" s="21">
        <f ca="1">_XLL.ALEA.ENTRE.BORNES($U$2,$V$2)</f>
        <v>92</v>
      </c>
      <c r="Y3" s="5" t="s">
        <v>10</v>
      </c>
      <c r="Z3" s="21">
        <f ca="1">_XLL.ALEA.ENTRE.BORNES(X3-15,(X3-_XLL.ALEA.ENTRE.BORNES($U$4,$U$5)))</f>
        <v>84</v>
      </c>
      <c r="AA3" s="5" t="s">
        <v>8</v>
      </c>
      <c r="AB3" s="26" t="s">
        <v>9</v>
      </c>
      <c r="AC3" s="5"/>
      <c r="AD3" s="21"/>
      <c r="AE3" s="5"/>
      <c r="AF3" s="21">
        <f ca="1">_XLL.ALEA.ENTRE.BORNES($U$2,$V$2)</f>
        <v>96</v>
      </c>
      <c r="AG3" s="5" t="s">
        <v>10</v>
      </c>
      <c r="AH3" s="21">
        <f ca="1">_XLL.ALEA.ENTRE.BORNES(AF3-15,(AF3-_XLL.ALEA.ENTRE.BORNES($U$4,$U$5)))</f>
        <v>84</v>
      </c>
      <c r="AI3" s="5" t="s">
        <v>8</v>
      </c>
      <c r="AJ3" s="26" t="s">
        <v>9</v>
      </c>
    </row>
    <row r="4" spans="1:36" ht="15" customHeight="1">
      <c r="A4" s="139"/>
      <c r="B4" s="38"/>
      <c r="C4" s="135" t="s">
        <v>69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52"/>
      <c r="U4">
        <v>1</v>
      </c>
      <c r="V4" s="21"/>
      <c r="X4" s="21">
        <f ca="1">_XLL.ALEA.ENTRE.BORNES($U$2,$V$2)</f>
        <v>92</v>
      </c>
      <c r="Y4" s="5" t="s">
        <v>10</v>
      </c>
      <c r="Z4" s="21">
        <f ca="1">_XLL.ALEA.ENTRE.BORNES(X4-15,(X4-_XLL.ALEA.ENTRE.BORNES($U$4,$U$5)))</f>
        <v>80</v>
      </c>
      <c r="AA4" s="5" t="s">
        <v>8</v>
      </c>
      <c r="AB4" s="26" t="s">
        <v>9</v>
      </c>
      <c r="AC4" s="5"/>
      <c r="AD4" s="21"/>
      <c r="AE4" s="5"/>
      <c r="AF4" s="21">
        <f ca="1">_XLL.ALEA.ENTRE.BORNES($U$2,$V$2)</f>
        <v>98</v>
      </c>
      <c r="AG4" s="5" t="s">
        <v>10</v>
      </c>
      <c r="AH4" s="21">
        <f ca="1">_XLL.ALEA.ENTRE.BORNES(AF4-15,(AF4-_XLL.ALEA.ENTRE.BORNES($U$4,$U$5)))</f>
        <v>90</v>
      </c>
      <c r="AI4" s="5" t="s">
        <v>8</v>
      </c>
      <c r="AJ4" s="26" t="s">
        <v>9</v>
      </c>
    </row>
    <row r="5" spans="1:36" ht="15">
      <c r="A5" s="144" t="s">
        <v>124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6"/>
      <c r="S5" s="142" t="s">
        <v>1</v>
      </c>
      <c r="U5">
        <v>6</v>
      </c>
      <c r="V5" s="21"/>
      <c r="X5" s="21">
        <f ca="1">_XLL.ALEA.ENTRE.BORNES($U$2,$V$2)</f>
        <v>75</v>
      </c>
      <c r="Y5" s="5" t="s">
        <v>10</v>
      </c>
      <c r="Z5" s="21">
        <f ca="1">_XLL.ALEA.ENTRE.BORNES(X5-15,(X5-_XLL.ALEA.ENTRE.BORNES($U$4,$U$5)))</f>
        <v>70</v>
      </c>
      <c r="AA5" s="5" t="s">
        <v>8</v>
      </c>
      <c r="AB5" s="26" t="s">
        <v>9</v>
      </c>
      <c r="AC5" s="5"/>
      <c r="AD5" s="21"/>
      <c r="AE5" s="5"/>
      <c r="AF5" s="21">
        <f ca="1">_XLL.ALEA.ENTRE.BORNES($U$2,$V$2)</f>
        <v>75</v>
      </c>
      <c r="AG5" s="5" t="s">
        <v>10</v>
      </c>
      <c r="AH5" s="21">
        <f ca="1">_XLL.ALEA.ENTRE.BORNES(AF5-15,(AF5-_XLL.ALEA.ENTRE.BORNES($U$4,$U$5)))</f>
        <v>66</v>
      </c>
      <c r="AI5" s="5" t="s">
        <v>8</v>
      </c>
      <c r="AJ5" s="26" t="s">
        <v>9</v>
      </c>
    </row>
    <row r="6" spans="1:30" ht="15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  <c r="S6" s="143"/>
      <c r="V6" s="21"/>
      <c r="AD6" s="21"/>
    </row>
    <row r="7" spans="1:30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V7" s="21"/>
      <c r="AD7" s="21"/>
    </row>
    <row r="8" spans="1:19" ht="15">
      <c r="A8" s="19" t="s">
        <v>48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42"/>
      <c r="B9" s="26"/>
      <c r="C9" s="21"/>
      <c r="D9" s="5"/>
      <c r="E9" s="33">
        <f>X1</f>
        <v>85</v>
      </c>
      <c r="F9" s="35" t="s">
        <v>10</v>
      </c>
      <c r="G9" s="33">
        <f>Z1</f>
        <v>74</v>
      </c>
      <c r="H9" s="35" t="s">
        <v>8</v>
      </c>
      <c r="I9" s="34" t="s">
        <v>9</v>
      </c>
      <c r="J9" s="34"/>
      <c r="K9" s="33"/>
      <c r="L9" s="35"/>
      <c r="M9" s="33">
        <f>AF1</f>
        <v>49</v>
      </c>
      <c r="N9" s="35" t="s">
        <v>10</v>
      </c>
      <c r="O9" s="33">
        <f>AH1</f>
        <v>41</v>
      </c>
      <c r="P9" s="35" t="s">
        <v>8</v>
      </c>
      <c r="Q9" s="34" t="s">
        <v>9</v>
      </c>
      <c r="R9" s="26"/>
      <c r="S9" s="43"/>
    </row>
    <row r="10" spans="1:19" ht="18.75">
      <c r="A10" s="42"/>
      <c r="B10" s="5"/>
      <c r="C10" s="21"/>
      <c r="D10" s="5"/>
      <c r="E10" s="33">
        <f>X2</f>
        <v>98</v>
      </c>
      <c r="F10" s="35" t="s">
        <v>10</v>
      </c>
      <c r="G10" s="52">
        <f>Z2</f>
        <v>83</v>
      </c>
      <c r="H10" s="35" t="s">
        <v>8</v>
      </c>
      <c r="I10" s="34" t="s">
        <v>9</v>
      </c>
      <c r="J10" s="35"/>
      <c r="K10" s="33"/>
      <c r="L10" s="35"/>
      <c r="M10" s="33">
        <f>AF2</f>
        <v>99</v>
      </c>
      <c r="N10" s="35" t="s">
        <v>10</v>
      </c>
      <c r="O10" s="52">
        <f>AH2</f>
        <v>85</v>
      </c>
      <c r="P10" s="35" t="s">
        <v>8</v>
      </c>
      <c r="Q10" s="34" t="s">
        <v>9</v>
      </c>
      <c r="R10" s="5"/>
      <c r="S10" s="43"/>
    </row>
    <row r="11" spans="1:19" ht="18.75">
      <c r="A11" s="42"/>
      <c r="B11" s="5"/>
      <c r="C11" s="21"/>
      <c r="D11" s="5"/>
      <c r="E11" s="33">
        <f>X3</f>
        <v>92</v>
      </c>
      <c r="F11" s="35" t="s">
        <v>10</v>
      </c>
      <c r="G11" s="52">
        <f>Z3</f>
        <v>84</v>
      </c>
      <c r="H11" s="35" t="s">
        <v>8</v>
      </c>
      <c r="I11" s="34" t="s">
        <v>9</v>
      </c>
      <c r="J11" s="35"/>
      <c r="K11" s="33"/>
      <c r="L11" s="35"/>
      <c r="M11" s="33">
        <f>AF3</f>
        <v>96</v>
      </c>
      <c r="N11" s="35" t="s">
        <v>10</v>
      </c>
      <c r="O11" s="52">
        <f>AH3</f>
        <v>84</v>
      </c>
      <c r="P11" s="35" t="s">
        <v>8</v>
      </c>
      <c r="Q11" s="34" t="s">
        <v>9</v>
      </c>
      <c r="R11" s="5"/>
      <c r="S11" s="43"/>
    </row>
    <row r="12" spans="1:19" ht="18.75">
      <c r="A12" s="42"/>
      <c r="B12" s="5"/>
      <c r="C12" s="21"/>
      <c r="D12" s="5"/>
      <c r="E12" s="33">
        <f>X4</f>
        <v>92</v>
      </c>
      <c r="F12" s="35" t="s">
        <v>10</v>
      </c>
      <c r="G12" s="52">
        <f>Z4</f>
        <v>80</v>
      </c>
      <c r="H12" s="35" t="s">
        <v>8</v>
      </c>
      <c r="I12" s="34" t="s">
        <v>9</v>
      </c>
      <c r="J12" s="35"/>
      <c r="K12" s="33"/>
      <c r="L12" s="35"/>
      <c r="M12" s="33">
        <f>AF4</f>
        <v>98</v>
      </c>
      <c r="N12" s="35" t="s">
        <v>10</v>
      </c>
      <c r="O12" s="52">
        <f>AH4</f>
        <v>90</v>
      </c>
      <c r="P12" s="35" t="s">
        <v>8</v>
      </c>
      <c r="Q12" s="34" t="s">
        <v>9</v>
      </c>
      <c r="R12" s="5"/>
      <c r="S12" s="43"/>
    </row>
    <row r="13" spans="1:19" ht="18.75">
      <c r="A13" s="42"/>
      <c r="B13" s="5"/>
      <c r="C13" s="21"/>
      <c r="D13" s="5"/>
      <c r="E13" s="33">
        <f>X5</f>
        <v>75</v>
      </c>
      <c r="F13" s="35" t="s">
        <v>10</v>
      </c>
      <c r="G13" s="52">
        <f>Z5</f>
        <v>70</v>
      </c>
      <c r="H13" s="35" t="s">
        <v>8</v>
      </c>
      <c r="I13" s="34" t="s">
        <v>9</v>
      </c>
      <c r="J13" s="35"/>
      <c r="K13" s="33"/>
      <c r="L13" s="35"/>
      <c r="M13" s="33">
        <f>AF5</f>
        <v>75</v>
      </c>
      <c r="N13" s="35" t="s">
        <v>10</v>
      </c>
      <c r="O13" s="52">
        <f>AH5</f>
        <v>66</v>
      </c>
      <c r="P13" s="35" t="s">
        <v>8</v>
      </c>
      <c r="Q13" s="34" t="s">
        <v>9</v>
      </c>
      <c r="R13" s="5"/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50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</row>
    <row r="17" spans="1:36" ht="18.75">
      <c r="A17" s="42"/>
      <c r="B17" s="5"/>
      <c r="C17" s="5"/>
      <c r="D17" s="5"/>
      <c r="E17" s="120" t="s">
        <v>130</v>
      </c>
      <c r="F17" s="35"/>
      <c r="G17" s="35"/>
      <c r="H17" s="35"/>
      <c r="I17" s="35"/>
      <c r="J17" s="35"/>
      <c r="K17" s="35"/>
      <c r="L17" s="35"/>
      <c r="M17" s="35"/>
      <c r="N17" s="5"/>
      <c r="O17" s="5"/>
      <c r="P17" s="5"/>
      <c r="Q17" s="5"/>
      <c r="R17" s="5"/>
      <c r="S17" s="43"/>
      <c r="X17" s="21">
        <f ca="1">_XLL.ALEA.ENTRE.BORNES($U$2,$V$2)</f>
        <v>88</v>
      </c>
      <c r="Y17" s="5" t="s">
        <v>10</v>
      </c>
      <c r="Z17" s="21">
        <f ca="1">_XLL.ALEA.ENTRE.BORNES(X17-15,(X17-_XLL.ALEA.ENTRE.BORNES($U$4,$U$5)))</f>
        <v>76</v>
      </c>
      <c r="AA17" s="5" t="s">
        <v>8</v>
      </c>
      <c r="AB17" s="26" t="s">
        <v>9</v>
      </c>
      <c r="AC17" s="26"/>
      <c r="AE17" s="5"/>
      <c r="AF17" s="21">
        <f ca="1">_XLL.ALEA.ENTRE.BORNES($U$2,$V$2)</f>
        <v>97</v>
      </c>
      <c r="AG17" s="5" t="s">
        <v>10</v>
      </c>
      <c r="AH17" s="21">
        <f ca="1">_XLL.ALEA.ENTRE.BORNES(AF17-15,(AF17-_XLL.ALEA.ENTRE.BORNES($U$4,$U$5)))</f>
        <v>95</v>
      </c>
      <c r="AI17" s="5" t="s">
        <v>8</v>
      </c>
      <c r="AJ17" s="26" t="s">
        <v>9</v>
      </c>
    </row>
    <row r="18" spans="1:36" ht="18.75">
      <c r="A18" s="42"/>
      <c r="B18" s="5"/>
      <c r="C18" s="5"/>
      <c r="D18" s="5"/>
      <c r="E18" s="35" t="s">
        <v>33</v>
      </c>
      <c r="F18" s="35"/>
      <c r="G18" s="35"/>
      <c r="H18" s="35"/>
      <c r="I18" s="35"/>
      <c r="J18" s="35"/>
      <c r="K18" s="35"/>
      <c r="L18" s="35"/>
      <c r="M18" s="35"/>
      <c r="N18" s="5"/>
      <c r="O18" s="5"/>
      <c r="P18" s="5"/>
      <c r="Q18" s="5"/>
      <c r="R18" s="5"/>
      <c r="S18" s="43"/>
      <c r="X18" s="21">
        <f ca="1">_XLL.ALEA.ENTRE.BORNES($U$2,$V$2)</f>
        <v>97</v>
      </c>
      <c r="Y18" s="5" t="s">
        <v>10</v>
      </c>
      <c r="Z18" s="21">
        <f ca="1">_XLL.ALEA.ENTRE.BORNES(X18-15,(X18-_XLL.ALEA.ENTRE.BORNES($U$4,$U$5)))</f>
        <v>91</v>
      </c>
      <c r="AA18" s="5" t="s">
        <v>8</v>
      </c>
      <c r="AB18" s="26" t="s">
        <v>9</v>
      </c>
      <c r="AC18" s="5"/>
      <c r="AE18" s="5"/>
      <c r="AF18" s="21">
        <f ca="1">_XLL.ALEA.ENTRE.BORNES($U$2,$V$2)</f>
        <v>73</v>
      </c>
      <c r="AG18" s="5" t="s">
        <v>10</v>
      </c>
      <c r="AH18" s="21">
        <f ca="1">_XLL.ALEA.ENTRE.BORNES(AF18-15,(AF18-_XLL.ALEA.ENTRE.BORNES($U$4,$U$5)))</f>
        <v>64</v>
      </c>
      <c r="AI18" s="5" t="s">
        <v>8</v>
      </c>
      <c r="AJ18" s="26" t="s">
        <v>9</v>
      </c>
    </row>
    <row r="19" spans="1:3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_XLL.ALEA.ENTRE.BORNES($U$2,$V$2)</f>
        <v>72</v>
      </c>
      <c r="Y19" s="5" t="s">
        <v>10</v>
      </c>
      <c r="Z19" s="21">
        <f ca="1">_XLL.ALEA.ENTRE.BORNES(X19-15,(X19-_XLL.ALEA.ENTRE.BORNES($U$4,$U$5)))</f>
        <v>59</v>
      </c>
      <c r="AA19" s="5" t="s">
        <v>8</v>
      </c>
      <c r="AB19" s="26" t="s">
        <v>9</v>
      </c>
      <c r="AC19" s="5"/>
      <c r="AE19" s="5"/>
      <c r="AF19" s="21">
        <f ca="1">_XLL.ALEA.ENTRE.BORNES($U$2,$V$2)</f>
        <v>88</v>
      </c>
      <c r="AG19" s="5" t="s">
        <v>10</v>
      </c>
      <c r="AH19" s="21">
        <f ca="1">_XLL.ALEA.ENTRE.BORNES(AF19-15,(AF19-_XLL.ALEA.ENTRE.BORNES($U$4,$U$5)))</f>
        <v>81</v>
      </c>
      <c r="AI19" s="5" t="s">
        <v>8</v>
      </c>
      <c r="AJ19" s="26" t="s">
        <v>9</v>
      </c>
    </row>
    <row r="20" spans="1:3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_XLL.ALEA.ENTRE.BORNES($U$2,$V$2)</f>
        <v>83</v>
      </c>
      <c r="Y20" s="5" t="s">
        <v>10</v>
      </c>
      <c r="Z20" s="21">
        <f ca="1">_XLL.ALEA.ENTRE.BORNES(X20-15,(X20-_XLL.ALEA.ENTRE.BORNES($U$4,$U$5)))</f>
        <v>76</v>
      </c>
      <c r="AA20" s="5" t="s">
        <v>8</v>
      </c>
      <c r="AB20" s="26" t="s">
        <v>9</v>
      </c>
      <c r="AC20" s="5"/>
      <c r="AE20" s="5"/>
      <c r="AF20" s="21">
        <f ca="1">_XLL.ALEA.ENTRE.BORNES($U$2,$V$2)</f>
        <v>37</v>
      </c>
      <c r="AG20" s="5" t="s">
        <v>10</v>
      </c>
      <c r="AH20" s="21">
        <f ca="1">_XLL.ALEA.ENTRE.BORNES(AF20-15,(AF20-_XLL.ALEA.ENTRE.BORNES($U$4,$U$5)))</f>
        <v>24</v>
      </c>
      <c r="AI20" s="5" t="s">
        <v>8</v>
      </c>
      <c r="AJ20" s="26" t="s">
        <v>9</v>
      </c>
    </row>
    <row r="21" spans="1:36" ht="15">
      <c r="A21" s="144" t="s">
        <v>129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6"/>
      <c r="S21" s="142" t="s">
        <v>1</v>
      </c>
      <c r="X21" s="21">
        <f ca="1">_XLL.ALEA.ENTRE.BORNES($U$2,$V$2)</f>
        <v>50</v>
      </c>
      <c r="Y21" s="5" t="s">
        <v>10</v>
      </c>
      <c r="Z21" s="21">
        <f ca="1">_XLL.ALEA.ENTRE.BORNES(X21-15,(X21-_XLL.ALEA.ENTRE.BORNES($U$4,$U$5)))</f>
        <v>44</v>
      </c>
      <c r="AA21" s="5" t="s">
        <v>8</v>
      </c>
      <c r="AB21" s="26" t="s">
        <v>9</v>
      </c>
      <c r="AC21" s="5"/>
      <c r="AE21" s="5"/>
      <c r="AF21" s="21">
        <f ca="1">_XLL.ALEA.ENTRE.BORNES($U$2,$V$2)</f>
        <v>37</v>
      </c>
      <c r="AG21" s="5" t="s">
        <v>10</v>
      </c>
      <c r="AH21" s="21">
        <f ca="1">_XLL.ALEA.ENTRE.BORNES(AF21-15,(AF21-_XLL.ALEA.ENTRE.BORNES($U$4,$U$5)))</f>
        <v>29</v>
      </c>
      <c r="AI21" s="5" t="s">
        <v>8</v>
      </c>
      <c r="AJ21" s="26" t="s">
        <v>9</v>
      </c>
    </row>
    <row r="22" spans="1:19" ht="15">
      <c r="A22" s="1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8"/>
      <c r="S22" s="143"/>
    </row>
    <row r="23" spans="1:19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41"/>
    </row>
    <row r="24" spans="1:19" ht="15">
      <c r="A24" s="19" t="s">
        <v>48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33">
        <f>X17</f>
        <v>88</v>
      </c>
      <c r="F25" s="35" t="s">
        <v>10</v>
      </c>
      <c r="G25" s="33">
        <f>Z17</f>
        <v>76</v>
      </c>
      <c r="H25" s="35" t="s">
        <v>8</v>
      </c>
      <c r="I25" s="34" t="s">
        <v>9</v>
      </c>
      <c r="J25" s="34"/>
      <c r="K25" s="33"/>
      <c r="L25" s="35"/>
      <c r="M25" s="33">
        <f>AF17</f>
        <v>97</v>
      </c>
      <c r="N25" s="35" t="s">
        <v>10</v>
      </c>
      <c r="O25" s="33">
        <f>AH17</f>
        <v>95</v>
      </c>
      <c r="P25" s="35" t="s">
        <v>8</v>
      </c>
      <c r="Q25" s="34" t="s">
        <v>9</v>
      </c>
      <c r="R25" s="5"/>
      <c r="S25" s="43"/>
    </row>
    <row r="26" spans="1:19" ht="18.75">
      <c r="A26" s="42"/>
      <c r="B26" s="5"/>
      <c r="C26" s="21"/>
      <c r="D26" s="5"/>
      <c r="E26" s="33">
        <f>X18</f>
        <v>97</v>
      </c>
      <c r="F26" s="35" t="s">
        <v>10</v>
      </c>
      <c r="G26" s="52">
        <f>Z18</f>
        <v>91</v>
      </c>
      <c r="H26" s="35" t="s">
        <v>8</v>
      </c>
      <c r="I26" s="34" t="s">
        <v>9</v>
      </c>
      <c r="J26" s="35"/>
      <c r="K26" s="33"/>
      <c r="L26" s="35"/>
      <c r="M26" s="33">
        <f>AF18</f>
        <v>73</v>
      </c>
      <c r="N26" s="35" t="s">
        <v>10</v>
      </c>
      <c r="O26" s="52">
        <f>AH18</f>
        <v>64</v>
      </c>
      <c r="P26" s="35" t="s">
        <v>8</v>
      </c>
      <c r="Q26" s="34" t="s">
        <v>9</v>
      </c>
      <c r="R26" s="5"/>
      <c r="S26" s="43"/>
    </row>
    <row r="27" spans="1:19" ht="18.75">
      <c r="A27" s="42"/>
      <c r="B27" s="5"/>
      <c r="C27" s="21"/>
      <c r="D27" s="5"/>
      <c r="E27" s="33">
        <f>X19</f>
        <v>72</v>
      </c>
      <c r="F27" s="35" t="s">
        <v>10</v>
      </c>
      <c r="G27" s="52">
        <f>Z19</f>
        <v>59</v>
      </c>
      <c r="H27" s="35" t="s">
        <v>8</v>
      </c>
      <c r="I27" s="34" t="s">
        <v>9</v>
      </c>
      <c r="J27" s="35"/>
      <c r="K27" s="33"/>
      <c r="L27" s="35"/>
      <c r="M27" s="33">
        <f>AF19</f>
        <v>88</v>
      </c>
      <c r="N27" s="35" t="s">
        <v>10</v>
      </c>
      <c r="O27" s="52">
        <f>AH19</f>
        <v>81</v>
      </c>
      <c r="P27" s="35" t="s">
        <v>8</v>
      </c>
      <c r="Q27" s="34" t="s">
        <v>9</v>
      </c>
      <c r="R27" s="5"/>
      <c r="S27" s="43"/>
    </row>
    <row r="28" spans="1:19" ht="18.75">
      <c r="A28" s="42"/>
      <c r="B28" s="5"/>
      <c r="C28" s="21"/>
      <c r="D28" s="5"/>
      <c r="E28" s="33">
        <f>X20</f>
        <v>83</v>
      </c>
      <c r="F28" s="35" t="s">
        <v>10</v>
      </c>
      <c r="G28" s="52">
        <f>Z20</f>
        <v>76</v>
      </c>
      <c r="H28" s="35" t="s">
        <v>8</v>
      </c>
      <c r="I28" s="34" t="s">
        <v>9</v>
      </c>
      <c r="J28" s="35"/>
      <c r="K28" s="33"/>
      <c r="L28" s="35"/>
      <c r="M28" s="33">
        <f>AF20</f>
        <v>37</v>
      </c>
      <c r="N28" s="35" t="s">
        <v>10</v>
      </c>
      <c r="O28" s="52">
        <f>AH20</f>
        <v>24</v>
      </c>
      <c r="P28" s="35" t="s">
        <v>8</v>
      </c>
      <c r="Q28" s="34" t="s">
        <v>9</v>
      </c>
      <c r="R28" s="5"/>
      <c r="S28" s="43"/>
    </row>
    <row r="29" spans="1:19" ht="18.75">
      <c r="A29" s="42"/>
      <c r="B29" s="5"/>
      <c r="C29" s="21"/>
      <c r="D29" s="5"/>
      <c r="E29" s="33">
        <f>X21</f>
        <v>50</v>
      </c>
      <c r="F29" s="35" t="s">
        <v>10</v>
      </c>
      <c r="G29" s="52">
        <f>Z21</f>
        <v>44</v>
      </c>
      <c r="H29" s="35" t="s">
        <v>8</v>
      </c>
      <c r="I29" s="34" t="s">
        <v>9</v>
      </c>
      <c r="J29" s="35"/>
      <c r="K29" s="33"/>
      <c r="L29" s="35"/>
      <c r="M29" s="33">
        <f>AF21</f>
        <v>37</v>
      </c>
      <c r="N29" s="35" t="s">
        <v>10</v>
      </c>
      <c r="O29" s="52">
        <f>AH21</f>
        <v>29</v>
      </c>
      <c r="P29" s="35" t="s">
        <v>8</v>
      </c>
      <c r="Q29" s="34" t="s">
        <v>9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50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8.75">
      <c r="A33" s="42"/>
      <c r="B33" s="5"/>
      <c r="C33" s="5"/>
      <c r="D33" s="5"/>
      <c r="E33" s="121" t="s">
        <v>131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5"/>
      <c r="R33" s="5"/>
      <c r="S33" s="43"/>
    </row>
    <row r="34" spans="1:20" ht="15" customHeight="1">
      <c r="A34" s="42"/>
      <c r="B34" s="5"/>
      <c r="C34" s="44"/>
      <c r="D34" s="44"/>
      <c r="E34" s="177" t="s">
        <v>34</v>
      </c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44"/>
      <c r="R34" s="44"/>
      <c r="S34" s="31"/>
      <c r="T34" s="29"/>
    </row>
    <row r="35" spans="1:20" ht="15">
      <c r="A35" s="42"/>
      <c r="B35" s="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31"/>
      <c r="T35" s="29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53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2">
    <mergeCell ref="A5:R5"/>
    <mergeCell ref="A21:R21"/>
    <mergeCell ref="E34:P34"/>
    <mergeCell ref="A6:R6"/>
    <mergeCell ref="B22:R22"/>
    <mergeCell ref="J3:R3"/>
    <mergeCell ref="S5:S6"/>
    <mergeCell ref="S21:S22"/>
    <mergeCell ref="A1:A4"/>
    <mergeCell ref="B1:R2"/>
    <mergeCell ref="S1:S4"/>
    <mergeCell ref="C4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zoomScalePageLayoutView="0" workbookViewId="0" topLeftCell="A1">
      <selection activeCell="A39" sqref="A3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4.0039062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4" width="0" style="0" hidden="1" customWidth="1"/>
    <col min="25" max="25" width="11.421875" style="0" hidden="1" customWidth="1"/>
    <col min="26" max="29" width="0" style="0" hidden="1" customWidth="1"/>
  </cols>
  <sheetData>
    <row r="1" spans="1:24" ht="15.75" customHeight="1">
      <c r="A1" s="137"/>
      <c r="B1" s="153" t="s">
        <v>44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49" t="s">
        <v>132</v>
      </c>
      <c r="T1" s="22" t="s">
        <v>3</v>
      </c>
      <c r="U1" s="23" t="s">
        <v>2</v>
      </c>
      <c r="V1" s="23" t="s">
        <v>4</v>
      </c>
      <c r="X1">
        <v>25</v>
      </c>
    </row>
    <row r="2" spans="1:24" ht="15" customHeight="1">
      <c r="A2" s="138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0"/>
      <c r="T2" t="s">
        <v>5</v>
      </c>
      <c r="U2">
        <v>1</v>
      </c>
      <c r="V2">
        <v>12</v>
      </c>
      <c r="X2">
        <v>50</v>
      </c>
    </row>
    <row r="3" spans="1:28" ht="15" customHeight="1">
      <c r="A3" s="138"/>
      <c r="B3" s="5"/>
      <c r="C3" s="32"/>
      <c r="D3" s="32"/>
      <c r="E3" s="32"/>
      <c r="F3" s="32"/>
      <c r="G3" s="32"/>
      <c r="H3" s="32"/>
      <c r="I3" s="32"/>
      <c r="J3" s="140" t="s">
        <v>13</v>
      </c>
      <c r="K3" s="140"/>
      <c r="L3" s="140"/>
      <c r="M3" s="140"/>
      <c r="N3" s="140"/>
      <c r="O3" s="140"/>
      <c r="P3" s="140"/>
      <c r="Q3" s="140"/>
      <c r="R3" s="141"/>
      <c r="S3" s="151"/>
      <c r="T3" t="s">
        <v>6</v>
      </c>
      <c r="U3" s="21">
        <v>1</v>
      </c>
      <c r="V3" s="21">
        <v>12</v>
      </c>
      <c r="Y3">
        <f aca="true" ca="1" t="shared" si="0" ref="Y3:Z5">_XLL.ALEA.ENTRE.BORNES(1,9)</f>
        <v>1</v>
      </c>
      <c r="Z3">
        <f ca="1" t="shared" si="0"/>
        <v>4</v>
      </c>
      <c r="AA3">
        <f>Y3</f>
        <v>1</v>
      </c>
      <c r="AB3">
        <f>Z3</f>
        <v>4</v>
      </c>
    </row>
    <row r="4" spans="1:28" ht="15" customHeight="1">
      <c r="A4" s="139"/>
      <c r="B4" s="38"/>
      <c r="C4" s="135" t="s">
        <v>69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52"/>
      <c r="Y4">
        <f ca="1" t="shared" si="0"/>
        <v>4</v>
      </c>
      <c r="Z4">
        <f ca="1" t="shared" si="0"/>
        <v>2</v>
      </c>
      <c r="AA4">
        <f ca="1">IF(COUNTIF(Y3:Y3,$Y4),_XLL.ALEA.ENTRE.BORNES($U$3,$V$3),$Y4)</f>
        <v>4</v>
      </c>
      <c r="AB4">
        <f ca="1">IF(COUNTIF(Z$3:Z$3,$Z4),_XLL.ALEA.ENTRE.BORNES($U$3,$V$3),$Z4)</f>
        <v>2</v>
      </c>
    </row>
    <row r="5" spans="1:28" ht="20.25" customHeight="1">
      <c r="A5" s="159" t="s">
        <v>133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42" t="s">
        <v>1</v>
      </c>
      <c r="Y5">
        <f ca="1" t="shared" si="0"/>
        <v>3</v>
      </c>
      <c r="Z5">
        <f ca="1" t="shared" si="0"/>
        <v>3</v>
      </c>
      <c r="AA5">
        <f ca="1">IF(COUNTIF(Y$3:Y$4,$Y5),_XLL.ALEA.ENTRE.BORNES($U$3,$V$3),$Y5)</f>
        <v>3</v>
      </c>
      <c r="AB5">
        <f ca="1">IF(COUNTIF(Z$3:Z$4,$Z5),_XLL.ALEA.ENTRE.BORNES($U$3,$V$3),$Z5)</f>
        <v>3</v>
      </c>
    </row>
    <row r="6" spans="1:28" ht="11.2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3"/>
      <c r="Y6">
        <f ca="1">_XLL.ALEA.ENTRE.BORNES(1,9)</f>
        <v>3</v>
      </c>
      <c r="Z6">
        <f ca="1">_XLL.ALEA.ENTRE.BORNES(9,12)</f>
        <v>12</v>
      </c>
      <c r="AA6">
        <f ca="1">IF(COUNTIF(Y$3:Y$5,$Y6),_XLL.ALEA.ENTRE.BORNES($U$3,$V$3),$Y6)</f>
        <v>1</v>
      </c>
      <c r="AB6">
        <f ca="1">IF(COUNTIF(Z$3:Z$5,$Z6),_XLL.ALEA.ENTRE.BORNES($U$3,$V$3),$Z6)</f>
        <v>12</v>
      </c>
    </row>
    <row r="7" spans="1:28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Y7">
        <f ca="1">_XLL.ALEA.ENTRE.BORNES(1,9)</f>
        <v>9</v>
      </c>
      <c r="Z7">
        <f ca="1">_XLL.ALEA.ENTRE.BORNES(9,12)</f>
        <v>9</v>
      </c>
      <c r="AA7">
        <f ca="1">IF(COUNTIF(Y$3:Y$6,$Y7),_XLL.ALEA.ENTRE.BORNES($U$3,$V$3),$Y7)</f>
        <v>9</v>
      </c>
      <c r="AB7">
        <f ca="1">IF(COUNTIF(Z$3:Z$6,$Z7),_XLL.ALEA.ENTRE.BORNES($U$3,$V$3),$Z7)</f>
        <v>9</v>
      </c>
    </row>
    <row r="8" spans="1:28" ht="15">
      <c r="A8" s="19" t="s">
        <v>48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Y8">
        <f ca="1">_XLL.ALEA.ENTRE.BORNES(7,12)</f>
        <v>11</v>
      </c>
      <c r="Z8">
        <f ca="1">_XLL.ALEA.ENTRE.BORNES(7,12)</f>
        <v>12</v>
      </c>
      <c r="AA8">
        <f ca="1">IF(COUNTIF(Y$3:Y$7,$Y8),_XLL.ALEA.ENTRE.BORNES($U$3,$V$3),$Y8)</f>
        <v>11</v>
      </c>
      <c r="AB8">
        <f ca="1">IF(COUNTIF(Z$3:Z$7,$Z8),_XLL.ALEA.ENTRE.BORNES($U$3,$V$3),$Z8)</f>
        <v>1</v>
      </c>
    </row>
    <row r="9" spans="1:28" ht="18.75">
      <c r="A9" s="42"/>
      <c r="B9" s="26"/>
      <c r="C9" s="5"/>
      <c r="D9" s="5"/>
      <c r="E9" s="33">
        <f>AA3</f>
        <v>1</v>
      </c>
      <c r="F9" s="33" t="s">
        <v>11</v>
      </c>
      <c r="G9" s="34">
        <f>$X$1</f>
        <v>25</v>
      </c>
      <c r="H9" s="35" t="s">
        <v>8</v>
      </c>
      <c r="I9" s="34" t="s">
        <v>9</v>
      </c>
      <c r="J9" s="34"/>
      <c r="K9" s="33"/>
      <c r="L9" s="35"/>
      <c r="M9" s="52">
        <f>AB3</f>
        <v>4</v>
      </c>
      <c r="N9" s="33" t="s">
        <v>11</v>
      </c>
      <c r="O9" s="34">
        <f>$X$2</f>
        <v>50</v>
      </c>
      <c r="P9" s="35" t="s">
        <v>8</v>
      </c>
      <c r="Q9" s="34" t="s">
        <v>9</v>
      </c>
      <c r="R9" s="26"/>
      <c r="S9" s="43"/>
      <c r="Y9">
        <f aca="true" ca="1" t="shared" si="1" ref="Y9:Z12">_XLL.ALEA.ENTRE.BORNES(7,12)</f>
        <v>7</v>
      </c>
      <c r="Z9">
        <f ca="1" t="shared" si="1"/>
        <v>10</v>
      </c>
      <c r="AA9">
        <f ca="1">IF(COUNTIF(Y$3:Y8,$Y9),_XLL.ALEA.ENTRE.BORNES($U$3,$V$3),$Y9)</f>
        <v>7</v>
      </c>
      <c r="AB9">
        <f ca="1">IF(COUNTIF(Z$3:Z8,$Z9),_XLL.ALEA.ENTRE.BORNES($U$3,$V$3),$Z9)</f>
        <v>10</v>
      </c>
    </row>
    <row r="10" spans="1:28" ht="18.75">
      <c r="A10" s="42"/>
      <c r="B10" s="5"/>
      <c r="C10" s="5"/>
      <c r="D10" s="5"/>
      <c r="E10" s="52">
        <f ca="1">IF(COUNTIF(E$9:E9,AA4),_XLL.ALEA.ENTRE.BORNES($U$3,$V$3),AA4)</f>
        <v>4</v>
      </c>
      <c r="F10" s="33" t="s">
        <v>11</v>
      </c>
      <c r="G10" s="34">
        <f>$X$1</f>
        <v>25</v>
      </c>
      <c r="H10" s="35" t="s">
        <v>8</v>
      </c>
      <c r="I10" s="34" t="s">
        <v>9</v>
      </c>
      <c r="J10" s="35"/>
      <c r="K10" s="33"/>
      <c r="L10" s="35"/>
      <c r="M10" s="52">
        <f ca="1">IF(COUNTIF(M$9:M9,AB4),_XLL.ALEA.ENTRE.BORNES($U$3,$V$3),AB4)</f>
        <v>2</v>
      </c>
      <c r="N10" s="33" t="s">
        <v>11</v>
      </c>
      <c r="O10" s="34">
        <f>$X$2</f>
        <v>50</v>
      </c>
      <c r="P10" s="35" t="s">
        <v>8</v>
      </c>
      <c r="Q10" s="34" t="s">
        <v>9</v>
      </c>
      <c r="R10" s="5"/>
      <c r="S10" s="43"/>
      <c r="Y10">
        <f ca="1" t="shared" si="1"/>
        <v>9</v>
      </c>
      <c r="Z10">
        <f ca="1" t="shared" si="1"/>
        <v>11</v>
      </c>
      <c r="AA10">
        <f ca="1">IF(COUNTIF(Y$3:Y9,$Y10),_XLL.ALEA.ENTRE.BORNES($U$3,$V$3),$Y10)</f>
        <v>8</v>
      </c>
      <c r="AB10">
        <f ca="1">IF(COUNTIF(Z$3:Z9,$Z10),_XLL.ALEA.ENTRE.BORNES($U$3,$V$3),$Z10)</f>
        <v>11</v>
      </c>
    </row>
    <row r="11" spans="1:28" ht="18.75">
      <c r="A11" s="42"/>
      <c r="B11" s="5"/>
      <c r="C11" s="5"/>
      <c r="D11" s="5"/>
      <c r="E11" s="52">
        <f ca="1">IF(COUNTIF(E$9:E10,AA5),_XLL.ALEA.ENTRE.BORNES($U$3,$V$3),AA5)</f>
        <v>3</v>
      </c>
      <c r="F11" s="33" t="s">
        <v>11</v>
      </c>
      <c r="G11" s="34">
        <f>$X$1</f>
        <v>25</v>
      </c>
      <c r="H11" s="35" t="s">
        <v>8</v>
      </c>
      <c r="I11" s="34" t="s">
        <v>9</v>
      </c>
      <c r="J11" s="35"/>
      <c r="K11" s="33"/>
      <c r="L11" s="35"/>
      <c r="M11" s="52">
        <f ca="1">IF(COUNTIF(M$9:M10,AB5),_XLL.ALEA.ENTRE.BORNES($U$3,$V$3),AB5)</f>
        <v>3</v>
      </c>
      <c r="N11" s="33" t="s">
        <v>11</v>
      </c>
      <c r="O11" s="34">
        <f>$X$2</f>
        <v>50</v>
      </c>
      <c r="P11" s="35" t="s">
        <v>8</v>
      </c>
      <c r="Q11" s="34" t="s">
        <v>9</v>
      </c>
      <c r="R11" s="5"/>
      <c r="S11" s="43"/>
      <c r="Y11">
        <f ca="1" t="shared" si="1"/>
        <v>9</v>
      </c>
      <c r="Z11">
        <f ca="1" t="shared" si="1"/>
        <v>8</v>
      </c>
      <c r="AA11">
        <f ca="1">IF(COUNTIF(Y$3:Y10,$Y11),_XLL.ALEA.ENTRE.BORNES($U$3,$V$3),$Y11)</f>
        <v>3</v>
      </c>
      <c r="AB11">
        <f ca="1">IF(COUNTIF(Z$3:Z10,$Z11),_XLL.ALEA.ENTRE.BORNES($U$3,$V$3),$Z11)</f>
        <v>8</v>
      </c>
    </row>
    <row r="12" spans="1:28" ht="18.75">
      <c r="A12" s="42"/>
      <c r="B12" s="5"/>
      <c r="C12" s="5"/>
      <c r="D12" s="5"/>
      <c r="E12" s="52">
        <f ca="1">IF(COUNTIF(E$9:E11,AA6),_XLL.ALEA.ENTRE.BORNES($U$3,$V$3),AA6)</f>
        <v>6</v>
      </c>
      <c r="F12" s="33" t="s">
        <v>11</v>
      </c>
      <c r="G12" s="34">
        <f>$X$1</f>
        <v>25</v>
      </c>
      <c r="H12" s="35" t="s">
        <v>8</v>
      </c>
      <c r="I12" s="34" t="s">
        <v>9</v>
      </c>
      <c r="J12" s="35"/>
      <c r="K12" s="33"/>
      <c r="L12" s="35"/>
      <c r="M12" s="52">
        <f ca="1">IF(COUNTIF(M$9:M11,AB6),_XLL.ALEA.ENTRE.BORNES($U$3,$V$3),AB6)</f>
        <v>12</v>
      </c>
      <c r="N12" s="33" t="s">
        <v>11</v>
      </c>
      <c r="O12" s="34">
        <f>$X$2</f>
        <v>50</v>
      </c>
      <c r="P12" s="35" t="s">
        <v>8</v>
      </c>
      <c r="Q12" s="34" t="s">
        <v>9</v>
      </c>
      <c r="R12" s="5"/>
      <c r="S12" s="43"/>
      <c r="Y12">
        <f ca="1" t="shared" si="1"/>
        <v>10</v>
      </c>
      <c r="Z12">
        <f ca="1" t="shared" si="1"/>
        <v>7</v>
      </c>
      <c r="AA12">
        <f ca="1">IF(COUNTIF(Y$3:Y11,$Y12),_XLL.ALEA.ENTRE.BORNES($U$3,$V$3),$Y12)</f>
        <v>10</v>
      </c>
      <c r="AB12">
        <f ca="1">IF(COUNTIF(Z$3:Z11,$Z12),_XLL.ALEA.ENTRE.BORNES($U$3,$V$3),$Z12)</f>
        <v>7</v>
      </c>
    </row>
    <row r="13" spans="1:19" ht="18.75">
      <c r="A13" s="42"/>
      <c r="B13" s="5"/>
      <c r="C13" s="5"/>
      <c r="D13" s="5"/>
      <c r="E13" s="52">
        <f ca="1">IF(COUNTIF(E$9:E12,AA7),_XLL.ALEA.ENTRE.BORNES($U$3,$V$3),AA7)</f>
        <v>9</v>
      </c>
      <c r="F13" s="33" t="s">
        <v>11</v>
      </c>
      <c r="G13" s="34">
        <f>$X$1</f>
        <v>25</v>
      </c>
      <c r="H13" s="35" t="s">
        <v>8</v>
      </c>
      <c r="I13" s="34" t="s">
        <v>9</v>
      </c>
      <c r="J13" s="35"/>
      <c r="K13" s="33"/>
      <c r="L13" s="35"/>
      <c r="M13" s="52">
        <f ca="1">IF(COUNTIF(M$9:M12,AB7),_XLL.ALEA.ENTRE.BORNES($U$3,$V$3),AB7)</f>
        <v>9</v>
      </c>
      <c r="N13" s="33" t="s">
        <v>11</v>
      </c>
      <c r="O13" s="34">
        <f>$X$2</f>
        <v>50</v>
      </c>
      <c r="P13" s="35" t="s">
        <v>8</v>
      </c>
      <c r="Q13" s="34" t="s">
        <v>9</v>
      </c>
      <c r="R13" s="5"/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50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8.75" customHeight="1">
      <c r="A16" s="178" t="s">
        <v>135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5"/>
      <c r="S16" s="43"/>
    </row>
    <row r="17" spans="1:19" ht="18.75" customHeight="1">
      <c r="A17" s="180" t="s">
        <v>136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5"/>
      <c r="S17" s="43"/>
    </row>
    <row r="18" spans="1:19" ht="1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59" t="s">
        <v>134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1"/>
      <c r="S21" s="39" t="s">
        <v>1</v>
      </c>
    </row>
    <row r="22" spans="1:19" ht="15" customHeight="1" hidden="1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4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48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52">
        <f>AA8</f>
        <v>11</v>
      </c>
      <c r="F25" s="33" t="s">
        <v>11</v>
      </c>
      <c r="G25" s="34">
        <f>$X$1</f>
        <v>25</v>
      </c>
      <c r="H25" s="35" t="s">
        <v>8</v>
      </c>
      <c r="I25" s="34" t="s">
        <v>9</v>
      </c>
      <c r="J25" s="34"/>
      <c r="K25" s="33"/>
      <c r="L25" s="35"/>
      <c r="M25" s="52">
        <f>AB8</f>
        <v>1</v>
      </c>
      <c r="N25" s="33" t="s">
        <v>11</v>
      </c>
      <c r="O25" s="34">
        <f>$X$2</f>
        <v>50</v>
      </c>
      <c r="P25" s="35" t="s">
        <v>8</v>
      </c>
      <c r="Q25" s="34" t="s">
        <v>9</v>
      </c>
      <c r="R25" s="5"/>
      <c r="S25" s="43"/>
    </row>
    <row r="26" spans="1:19" ht="18.75">
      <c r="A26" s="42"/>
      <c r="B26" s="5"/>
      <c r="C26" s="21"/>
      <c r="D26" s="5"/>
      <c r="E26" s="52">
        <f ca="1">IF(COUNTIF(E$25:E25,AA9),_XLL.ALEA.ENTRE.BORNES($U$3,$V$3),AA9)</f>
        <v>7</v>
      </c>
      <c r="F26" s="33" t="s">
        <v>11</v>
      </c>
      <c r="G26" s="34">
        <f>$X$1</f>
        <v>25</v>
      </c>
      <c r="H26" s="35" t="s">
        <v>8</v>
      </c>
      <c r="I26" s="34" t="s">
        <v>9</v>
      </c>
      <c r="J26" s="35"/>
      <c r="K26" s="33"/>
      <c r="L26" s="35"/>
      <c r="M26" s="52">
        <f ca="1">IF(COUNTIF(M$25:M25,AB9),_XLL.ALEA.ENTRE.BORNES($U$3,$V$3),AB9)</f>
        <v>10</v>
      </c>
      <c r="N26" s="33" t="s">
        <v>11</v>
      </c>
      <c r="O26" s="34">
        <f>$X$2</f>
        <v>50</v>
      </c>
      <c r="P26" s="35" t="s">
        <v>8</v>
      </c>
      <c r="Q26" s="34" t="s">
        <v>9</v>
      </c>
      <c r="R26" s="5"/>
      <c r="S26" s="43"/>
    </row>
    <row r="27" spans="1:19" ht="18.75">
      <c r="A27" s="42"/>
      <c r="B27" s="5"/>
      <c r="C27" s="21"/>
      <c r="D27" s="5"/>
      <c r="E27" s="52">
        <f ca="1">IF(COUNTIF(E$25:E26,AA10),_XLL.ALEA.ENTRE.BORNES($U$3,$V$3),AA10)</f>
        <v>8</v>
      </c>
      <c r="F27" s="33" t="s">
        <v>11</v>
      </c>
      <c r="G27" s="34">
        <f>$X$1</f>
        <v>25</v>
      </c>
      <c r="H27" s="35" t="s">
        <v>8</v>
      </c>
      <c r="I27" s="34" t="s">
        <v>9</v>
      </c>
      <c r="J27" s="35"/>
      <c r="K27" s="33"/>
      <c r="L27" s="35"/>
      <c r="M27" s="52">
        <f ca="1">IF(COUNTIF(M$25:M26,AB10),_XLL.ALEA.ENTRE.BORNES($U$3,$V$3),AB10)</f>
        <v>11</v>
      </c>
      <c r="N27" s="33" t="s">
        <v>11</v>
      </c>
      <c r="O27" s="34">
        <f>$X$2</f>
        <v>50</v>
      </c>
      <c r="P27" s="35" t="s">
        <v>8</v>
      </c>
      <c r="Q27" s="34" t="s">
        <v>9</v>
      </c>
      <c r="R27" s="5"/>
      <c r="S27" s="43"/>
    </row>
    <row r="28" spans="1:19" ht="18.75">
      <c r="A28" s="42"/>
      <c r="B28" s="5"/>
      <c r="C28" s="21"/>
      <c r="D28" s="5"/>
      <c r="E28" s="52">
        <f ca="1">IF(COUNTIF(E$25:E27,AA11),_XLL.ALEA.ENTRE.BORNES($U$3,$V$3),AA11)</f>
        <v>3</v>
      </c>
      <c r="F28" s="33" t="s">
        <v>11</v>
      </c>
      <c r="G28" s="34">
        <f>$X$1</f>
        <v>25</v>
      </c>
      <c r="H28" s="35" t="s">
        <v>8</v>
      </c>
      <c r="I28" s="34" t="s">
        <v>9</v>
      </c>
      <c r="J28" s="35"/>
      <c r="K28" s="33"/>
      <c r="L28" s="35"/>
      <c r="M28" s="52">
        <f ca="1">IF(COUNTIF(M$25:M27,AB11),_XLL.ALEA.ENTRE.BORNES($U$3,$V$3),AB11)</f>
        <v>8</v>
      </c>
      <c r="N28" s="33" t="s">
        <v>11</v>
      </c>
      <c r="O28" s="34">
        <f>$X$2</f>
        <v>50</v>
      </c>
      <c r="P28" s="35" t="s">
        <v>8</v>
      </c>
      <c r="Q28" s="34" t="s">
        <v>9</v>
      </c>
      <c r="R28" s="5"/>
      <c r="S28" s="43"/>
    </row>
    <row r="29" spans="1:19" ht="18.75">
      <c r="A29" s="42"/>
      <c r="B29" s="5"/>
      <c r="C29" s="21"/>
      <c r="D29" s="5"/>
      <c r="E29" s="52">
        <f ca="1">IF(COUNTIF(E$25:E28,AA12),_XLL.ALEA.ENTRE.BORNES($U$3,$V$3),AA12)</f>
        <v>10</v>
      </c>
      <c r="F29" s="33" t="s">
        <v>11</v>
      </c>
      <c r="G29" s="34">
        <f>$X$1</f>
        <v>25</v>
      </c>
      <c r="H29" s="35" t="s">
        <v>8</v>
      </c>
      <c r="I29" s="34" t="s">
        <v>9</v>
      </c>
      <c r="J29" s="35"/>
      <c r="K29" s="33"/>
      <c r="L29" s="35"/>
      <c r="M29" s="52">
        <f ca="1">IF(COUNTIF(M$25:M28,AB12),_XLL.ALEA.ENTRE.BORNES($U$3,$V$3),AB12)</f>
        <v>7</v>
      </c>
      <c r="N29" s="33" t="s">
        <v>11</v>
      </c>
      <c r="O29" s="34">
        <f>$X$2</f>
        <v>50</v>
      </c>
      <c r="P29" s="35" t="s">
        <v>8</v>
      </c>
      <c r="Q29" s="34" t="s">
        <v>9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50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165" t="s">
        <v>137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6"/>
    </row>
    <row r="34" spans="1:19" ht="15.75" customHeight="1">
      <c r="A34" s="49"/>
      <c r="B34" s="165">
        <v>21</v>
      </c>
      <c r="C34" s="165"/>
      <c r="D34" s="47"/>
      <c r="E34" s="47">
        <v>64</v>
      </c>
      <c r="F34" s="47"/>
      <c r="G34" s="47">
        <v>84</v>
      </c>
      <c r="H34" s="47"/>
      <c r="I34" s="165" t="s">
        <v>35</v>
      </c>
      <c r="J34" s="165"/>
      <c r="K34" s="165"/>
      <c r="L34" s="165"/>
      <c r="M34" s="165"/>
      <c r="N34" s="165"/>
      <c r="O34" s="165"/>
      <c r="P34" s="165"/>
      <c r="Q34" s="165"/>
      <c r="R34" s="165"/>
      <c r="S34" s="48"/>
    </row>
    <row r="35" spans="1:19" ht="15">
      <c r="A35" s="42"/>
      <c r="B35" s="182">
        <v>13</v>
      </c>
      <c r="C35" s="182"/>
      <c r="D35" s="86"/>
      <c r="E35" s="86">
        <v>26</v>
      </c>
      <c r="F35" s="86"/>
      <c r="G35" s="86">
        <v>52</v>
      </c>
      <c r="H35" s="5"/>
      <c r="I35" s="170" t="s">
        <v>36</v>
      </c>
      <c r="J35" s="170"/>
      <c r="K35" s="170"/>
      <c r="L35" s="170"/>
      <c r="M35" s="170"/>
      <c r="N35" s="170"/>
      <c r="O35" s="170"/>
      <c r="P35" s="170"/>
      <c r="Q35" s="170"/>
      <c r="R35" s="170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53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5">
    <mergeCell ref="B34:C34"/>
    <mergeCell ref="I34:R34"/>
    <mergeCell ref="B35:C35"/>
    <mergeCell ref="I35:R35"/>
    <mergeCell ref="A21:R22"/>
    <mergeCell ref="B33:S33"/>
    <mergeCell ref="A16:Q16"/>
    <mergeCell ref="A17:Q17"/>
    <mergeCell ref="J3:R3"/>
    <mergeCell ref="S5:S6"/>
    <mergeCell ref="A1:A4"/>
    <mergeCell ref="B1:R2"/>
    <mergeCell ref="S1:S4"/>
    <mergeCell ref="C4:R4"/>
    <mergeCell ref="A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PageLayoutView="0" workbookViewId="0" topLeftCell="A1">
      <selection activeCell="S1" sqref="S1:S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5.28125" style="0" customWidth="1"/>
    <col min="6" max="6" width="2.140625" style="0" customWidth="1"/>
    <col min="7" max="7" width="4.7109375" style="0" customWidth="1"/>
    <col min="8" max="8" width="3.140625" style="0" customWidth="1"/>
    <col min="9" max="9" width="5.421875" style="0" customWidth="1"/>
    <col min="10" max="10" width="3.7109375" style="0" customWidth="1"/>
    <col min="11" max="11" width="2.7109375" style="0" customWidth="1"/>
    <col min="12" max="12" width="2.140625" style="0" customWidth="1"/>
    <col min="13" max="13" width="5.28125" style="0" customWidth="1"/>
    <col min="14" max="14" width="2.140625" style="0" customWidth="1"/>
    <col min="15" max="15" width="5.42187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7" width="0" style="0" hidden="1" customWidth="1"/>
  </cols>
  <sheetData>
    <row r="1" spans="1:22" ht="15.75" customHeight="1">
      <c r="A1" s="137"/>
      <c r="B1" s="153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49" t="s">
        <v>145</v>
      </c>
      <c r="T1" s="22" t="s">
        <v>3</v>
      </c>
      <c r="U1" s="23" t="s">
        <v>2</v>
      </c>
      <c r="V1" s="23" t="s">
        <v>4</v>
      </c>
    </row>
    <row r="2" spans="1:26" ht="15" customHeight="1">
      <c r="A2" s="138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0"/>
      <c r="T2" t="s">
        <v>5</v>
      </c>
      <c r="U2">
        <v>2</v>
      </c>
      <c r="V2">
        <v>9</v>
      </c>
      <c r="X2" s="33">
        <f ca="1">_XLL.ALEA.ENTRE.BORNES($U$2,$V$2)</f>
        <v>9</v>
      </c>
      <c r="Y2" s="33">
        <f aca="true" ca="1" t="shared" si="0" ref="Y2:Y23">_XLL.ALEA.ENTRE.BORNES($U$3,$V$3)</f>
        <v>6</v>
      </c>
      <c r="Z2">
        <f>X2*Y2</f>
        <v>54</v>
      </c>
    </row>
    <row r="3" spans="1:26" ht="15" customHeight="1">
      <c r="A3" s="138"/>
      <c r="B3" s="5"/>
      <c r="C3" s="32"/>
      <c r="D3" s="32"/>
      <c r="E3" s="32"/>
      <c r="F3" s="32"/>
      <c r="G3" s="32"/>
      <c r="H3" s="32"/>
      <c r="I3" s="32"/>
      <c r="J3" s="140" t="s">
        <v>13</v>
      </c>
      <c r="K3" s="140"/>
      <c r="L3" s="140"/>
      <c r="M3" s="140"/>
      <c r="N3" s="140"/>
      <c r="O3" s="140"/>
      <c r="P3" s="140"/>
      <c r="Q3" s="140"/>
      <c r="R3" s="141"/>
      <c r="S3" s="151"/>
      <c r="T3" t="s">
        <v>6</v>
      </c>
      <c r="U3" s="21">
        <v>5</v>
      </c>
      <c r="V3" s="21">
        <v>9</v>
      </c>
      <c r="X3" s="33">
        <f ca="1">_XLL.ALEA.ENTRE.BORNES($U$2,$V$2)</f>
        <v>9</v>
      </c>
      <c r="Y3" s="33">
        <f ca="1" t="shared" si="0"/>
        <v>9</v>
      </c>
      <c r="Z3">
        <f>X3*Y3</f>
        <v>81</v>
      </c>
    </row>
    <row r="4" spans="1:26" ht="15" customHeight="1">
      <c r="A4" s="139"/>
      <c r="B4" s="38"/>
      <c r="C4" s="135" t="s">
        <v>54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52"/>
      <c r="X4" s="33">
        <f ca="1">_XLL.ALEA.ENTRE.BORNES($U$2,$V$2)</f>
        <v>4</v>
      </c>
      <c r="Y4" s="33">
        <f ca="1" t="shared" si="0"/>
        <v>8</v>
      </c>
      <c r="Z4">
        <f>X4*Y4</f>
        <v>32</v>
      </c>
    </row>
    <row r="5" spans="1:26" ht="20.25" customHeight="1">
      <c r="A5" s="159" t="s">
        <v>142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42" t="s">
        <v>1</v>
      </c>
      <c r="X5" s="33">
        <f ca="1">_XLL.ALEA.ENTRE.BORNES($U$2,$V$2)</f>
        <v>3</v>
      </c>
      <c r="Y5" s="33">
        <f ca="1" t="shared" si="0"/>
        <v>6</v>
      </c>
      <c r="Z5">
        <f>X5*Y5</f>
        <v>18</v>
      </c>
    </row>
    <row r="6" spans="1:26" ht="11.2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3"/>
      <c r="X6" s="33">
        <f ca="1">_XLL.ALEA.ENTRE.BORNES($U$2,$V$2)</f>
        <v>4</v>
      </c>
      <c r="Y6" s="33">
        <f ca="1" t="shared" si="0"/>
        <v>9</v>
      </c>
      <c r="Z6">
        <f>X6*Y6</f>
        <v>36</v>
      </c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26" ht="18.75">
      <c r="A8" s="19" t="s">
        <v>48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 s="33">
        <f ca="1">_XLL.ALEA.ENTRE.BORNES($U$2,$V$2)</f>
        <v>8</v>
      </c>
      <c r="Y8" s="33">
        <f ca="1" t="shared" si="0"/>
        <v>5</v>
      </c>
      <c r="Z8">
        <f>X8*Y8</f>
        <v>40</v>
      </c>
    </row>
    <row r="9" spans="1:26" ht="18.75">
      <c r="A9" s="42"/>
      <c r="B9" s="26"/>
      <c r="C9" s="5"/>
      <c r="D9" s="5"/>
      <c r="E9" s="33">
        <f>Z2</f>
        <v>54</v>
      </c>
      <c r="F9" s="122" t="s">
        <v>8</v>
      </c>
      <c r="G9" s="34">
        <f>Y2</f>
        <v>6</v>
      </c>
      <c r="H9" s="124" t="s">
        <v>139</v>
      </c>
      <c r="I9" s="34" t="s">
        <v>9</v>
      </c>
      <c r="J9" s="34"/>
      <c r="K9" s="33"/>
      <c r="L9" s="35"/>
      <c r="M9" s="33">
        <f>Z8</f>
        <v>40</v>
      </c>
      <c r="N9" s="122" t="s">
        <v>8</v>
      </c>
      <c r="O9" s="34">
        <f>Y8</f>
        <v>5</v>
      </c>
      <c r="P9" s="124" t="s">
        <v>139</v>
      </c>
      <c r="Q9" s="34" t="s">
        <v>9</v>
      </c>
      <c r="R9" s="26"/>
      <c r="S9" s="43"/>
      <c r="X9" s="33">
        <f ca="1">_XLL.ALEA.ENTRE.BORNES($U$2,$V$2)</f>
        <v>5</v>
      </c>
      <c r="Y9" s="33">
        <f ca="1" t="shared" si="0"/>
        <v>7</v>
      </c>
      <c r="Z9">
        <f>X9*Y9</f>
        <v>35</v>
      </c>
    </row>
    <row r="10" spans="1:26" ht="18.75">
      <c r="A10" s="42"/>
      <c r="B10" s="5"/>
      <c r="C10" s="5"/>
      <c r="D10" s="5"/>
      <c r="E10" s="33">
        <f>Z3</f>
        <v>81</v>
      </c>
      <c r="F10" s="122" t="s">
        <v>8</v>
      </c>
      <c r="G10" s="34">
        <f>Y3</f>
        <v>9</v>
      </c>
      <c r="H10" s="124" t="s">
        <v>139</v>
      </c>
      <c r="I10" s="34" t="s">
        <v>9</v>
      </c>
      <c r="J10" s="35"/>
      <c r="K10" s="33"/>
      <c r="L10" s="35"/>
      <c r="M10" s="33">
        <f>Z9</f>
        <v>35</v>
      </c>
      <c r="N10" s="122" t="s">
        <v>8</v>
      </c>
      <c r="O10" s="34">
        <f>Y9</f>
        <v>7</v>
      </c>
      <c r="P10" s="124" t="s">
        <v>139</v>
      </c>
      <c r="Q10" s="34" t="s">
        <v>9</v>
      </c>
      <c r="R10" s="5"/>
      <c r="S10" s="43"/>
      <c r="X10" s="33">
        <f ca="1">_XLL.ALEA.ENTRE.BORNES($U$2,$V$2)</f>
        <v>6</v>
      </c>
      <c r="Y10" s="33">
        <f ca="1" t="shared" si="0"/>
        <v>5</v>
      </c>
      <c r="Z10">
        <f>X10*Y10</f>
        <v>30</v>
      </c>
    </row>
    <row r="11" spans="1:26" ht="18.75">
      <c r="A11" s="42"/>
      <c r="B11" s="5"/>
      <c r="C11" s="5"/>
      <c r="D11" s="5"/>
      <c r="E11" s="33">
        <f>Z4</f>
        <v>32</v>
      </c>
      <c r="F11" s="122" t="s">
        <v>8</v>
      </c>
      <c r="G11" s="34">
        <f>Y4</f>
        <v>8</v>
      </c>
      <c r="H11" s="124" t="s">
        <v>139</v>
      </c>
      <c r="I11" s="34" t="s">
        <v>9</v>
      </c>
      <c r="J11" s="35"/>
      <c r="K11" s="33"/>
      <c r="L11" s="35"/>
      <c r="M11" s="33">
        <f>Z10</f>
        <v>30</v>
      </c>
      <c r="N11" s="122" t="s">
        <v>8</v>
      </c>
      <c r="O11" s="34">
        <f>Y10</f>
        <v>5</v>
      </c>
      <c r="P11" s="124" t="s">
        <v>139</v>
      </c>
      <c r="Q11" s="34" t="s">
        <v>9</v>
      </c>
      <c r="R11" s="5"/>
      <c r="S11" s="43"/>
      <c r="X11" s="33">
        <f ca="1">_XLL.ALEA.ENTRE.BORNES($U$2,$V$2)</f>
        <v>6</v>
      </c>
      <c r="Y11" s="33">
        <f ca="1" t="shared" si="0"/>
        <v>9</v>
      </c>
      <c r="Z11">
        <f>X11*Y11</f>
        <v>54</v>
      </c>
    </row>
    <row r="12" spans="1:26" ht="18.75">
      <c r="A12" s="42"/>
      <c r="B12" s="5"/>
      <c r="C12" s="5"/>
      <c r="D12" s="5"/>
      <c r="E12" s="33">
        <f>Z5</f>
        <v>18</v>
      </c>
      <c r="F12" s="122" t="s">
        <v>8</v>
      </c>
      <c r="G12" s="34">
        <f>Y5</f>
        <v>6</v>
      </c>
      <c r="H12" s="124" t="s">
        <v>139</v>
      </c>
      <c r="I12" s="34" t="s">
        <v>9</v>
      </c>
      <c r="J12" s="35"/>
      <c r="K12" s="33"/>
      <c r="L12" s="35"/>
      <c r="M12" s="33">
        <f>Z11</f>
        <v>54</v>
      </c>
      <c r="N12" s="122" t="s">
        <v>8</v>
      </c>
      <c r="O12" s="34">
        <f>Y11</f>
        <v>9</v>
      </c>
      <c r="P12" s="124" t="s">
        <v>139</v>
      </c>
      <c r="Q12" s="34" t="s">
        <v>9</v>
      </c>
      <c r="R12" s="5"/>
      <c r="S12" s="43"/>
      <c r="X12" s="33">
        <f ca="1">_XLL.ALEA.ENTRE.BORNES($U$2,$V$2)</f>
        <v>3</v>
      </c>
      <c r="Y12" s="33">
        <f ca="1" t="shared" si="0"/>
        <v>6</v>
      </c>
      <c r="Z12">
        <f>X12*Y12</f>
        <v>18</v>
      </c>
    </row>
    <row r="13" spans="1:19" ht="18.75">
      <c r="A13" s="42"/>
      <c r="B13" s="5"/>
      <c r="C13" s="5"/>
      <c r="D13" s="5"/>
      <c r="E13" s="33">
        <f>Z6</f>
        <v>36</v>
      </c>
      <c r="F13" s="122" t="s">
        <v>8</v>
      </c>
      <c r="G13" s="34">
        <f>Y6</f>
        <v>9</v>
      </c>
      <c r="H13" s="124" t="s">
        <v>139</v>
      </c>
      <c r="I13" s="34" t="s">
        <v>9</v>
      </c>
      <c r="J13" s="35"/>
      <c r="K13" s="33"/>
      <c r="L13" s="35"/>
      <c r="M13" s="33">
        <f>Z12</f>
        <v>18</v>
      </c>
      <c r="N13" s="122" t="s">
        <v>8</v>
      </c>
      <c r="O13" s="34">
        <f>Y12</f>
        <v>6</v>
      </c>
      <c r="P13" s="124" t="s">
        <v>139</v>
      </c>
      <c r="Q13" s="34" t="s">
        <v>9</v>
      </c>
      <c r="R13" s="5"/>
      <c r="S13" s="43"/>
    </row>
    <row r="14" spans="1:26" ht="18.7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X14" s="33">
        <f aca="true" ca="1" t="shared" si="1" ref="X14:X23">_XLL.ALEA.ENTRE.BORNES($U$2,$V$2)</f>
        <v>8</v>
      </c>
      <c r="Y14" s="33">
        <f ca="1" t="shared" si="0"/>
        <v>5</v>
      </c>
      <c r="Z14">
        <f aca="true" t="shared" si="2" ref="Z14:Z23">X14*Y14</f>
        <v>40</v>
      </c>
    </row>
    <row r="15" spans="1:26" ht="18.75">
      <c r="A15" s="19" t="s">
        <v>50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X15" s="33">
        <f ca="1" t="shared" si="1"/>
        <v>7</v>
      </c>
      <c r="Y15" s="33">
        <f ca="1" t="shared" si="0"/>
        <v>9</v>
      </c>
      <c r="Z15">
        <f t="shared" si="2"/>
        <v>63</v>
      </c>
    </row>
    <row r="16" spans="1:26" ht="18.75">
      <c r="A16" s="42"/>
      <c r="B16" s="123" t="s">
        <v>144</v>
      </c>
      <c r="C16" s="5"/>
      <c r="D16" s="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88"/>
      <c r="X16" s="33">
        <f ca="1" t="shared" si="1"/>
        <v>2</v>
      </c>
      <c r="Y16" s="33">
        <f ca="1" t="shared" si="0"/>
        <v>5</v>
      </c>
      <c r="Z16">
        <f t="shared" si="2"/>
        <v>10</v>
      </c>
    </row>
    <row r="17" spans="1:26" ht="18.75">
      <c r="A17" s="42"/>
      <c r="B17" s="123" t="s">
        <v>138</v>
      </c>
      <c r="C17" s="5"/>
      <c r="D17" s="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88"/>
      <c r="X17" s="33">
        <f ca="1" t="shared" si="1"/>
        <v>8</v>
      </c>
      <c r="Y17" s="33">
        <f ca="1" t="shared" si="0"/>
        <v>6</v>
      </c>
      <c r="Z17">
        <f t="shared" si="2"/>
        <v>48</v>
      </c>
    </row>
    <row r="18" spans="1:26" ht="18.7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  <c r="X18" s="33">
        <f ca="1" t="shared" si="1"/>
        <v>6</v>
      </c>
      <c r="Y18" s="33">
        <f ca="1" t="shared" si="0"/>
        <v>5</v>
      </c>
      <c r="Z18">
        <f t="shared" si="2"/>
        <v>30</v>
      </c>
    </row>
    <row r="19" spans="1:26" ht="18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/>
      <c r="X19" s="33">
        <f ca="1" t="shared" si="1"/>
        <v>9</v>
      </c>
      <c r="Y19" s="33">
        <f ca="1" t="shared" si="0"/>
        <v>7</v>
      </c>
      <c r="Z19">
        <f t="shared" si="2"/>
        <v>63</v>
      </c>
    </row>
    <row r="20" spans="1:26" ht="30.75" customHeight="1">
      <c r="A20" s="159" t="s">
        <v>143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1"/>
      <c r="S20" s="39" t="s">
        <v>1</v>
      </c>
      <c r="X20" s="33">
        <f ca="1" t="shared" si="1"/>
        <v>2</v>
      </c>
      <c r="Y20" s="33">
        <f ca="1" t="shared" si="0"/>
        <v>6</v>
      </c>
      <c r="Z20">
        <f t="shared" si="2"/>
        <v>12</v>
      </c>
    </row>
    <row r="21" spans="1:26" ht="15" customHeight="1" hidden="1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4"/>
      <c r="S21" s="10"/>
      <c r="X21" s="33">
        <f ca="1" t="shared" si="1"/>
        <v>3</v>
      </c>
      <c r="Y21" s="33">
        <f ca="1" t="shared" si="0"/>
        <v>7</v>
      </c>
      <c r="Z21">
        <f t="shared" si="2"/>
        <v>21</v>
      </c>
    </row>
    <row r="22" spans="1:26" ht="18.75">
      <c r="A22" s="30"/>
      <c r="B22" s="11"/>
      <c r="C22" s="4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41"/>
      <c r="X22" s="33">
        <f ca="1" t="shared" si="1"/>
        <v>9</v>
      </c>
      <c r="Y22" s="33">
        <f ca="1" t="shared" si="0"/>
        <v>8</v>
      </c>
      <c r="Z22">
        <f t="shared" si="2"/>
        <v>72</v>
      </c>
    </row>
    <row r="23" spans="1:26" ht="18.75">
      <c r="A23" s="19" t="s">
        <v>48</v>
      </c>
      <c r="B23" s="2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43"/>
      <c r="X23" s="33">
        <f ca="1" t="shared" si="1"/>
        <v>6</v>
      </c>
      <c r="Y23" s="33">
        <f ca="1" t="shared" si="0"/>
        <v>6</v>
      </c>
      <c r="Z23">
        <f t="shared" si="2"/>
        <v>36</v>
      </c>
    </row>
    <row r="24" spans="1:19" ht="18.75">
      <c r="A24" s="42"/>
      <c r="B24" s="5"/>
      <c r="C24" s="21"/>
      <c r="D24" s="5"/>
      <c r="E24" s="33">
        <f>Z14</f>
        <v>40</v>
      </c>
      <c r="F24" s="122" t="s">
        <v>8</v>
      </c>
      <c r="G24" s="34">
        <f>Y14</f>
        <v>5</v>
      </c>
      <c r="H24" s="124" t="s">
        <v>139</v>
      </c>
      <c r="I24" s="34" t="s">
        <v>9</v>
      </c>
      <c r="J24" s="34"/>
      <c r="K24" s="33"/>
      <c r="L24" s="35"/>
      <c r="M24" s="33">
        <f>Z19</f>
        <v>63</v>
      </c>
      <c r="N24" s="122" t="s">
        <v>8</v>
      </c>
      <c r="O24" s="34">
        <f>Y19</f>
        <v>7</v>
      </c>
      <c r="P24" s="124" t="s">
        <v>139</v>
      </c>
      <c r="Q24" s="34" t="s">
        <v>9</v>
      </c>
      <c r="R24" s="5"/>
      <c r="S24" s="43"/>
    </row>
    <row r="25" spans="1:19" ht="18.75">
      <c r="A25" s="42"/>
      <c r="B25" s="5"/>
      <c r="C25" s="21"/>
      <c r="D25" s="5"/>
      <c r="E25" s="33">
        <f>Z15</f>
        <v>63</v>
      </c>
      <c r="F25" s="122" t="s">
        <v>8</v>
      </c>
      <c r="G25" s="34">
        <f>Y15</f>
        <v>9</v>
      </c>
      <c r="H25" s="124" t="s">
        <v>139</v>
      </c>
      <c r="I25" s="34" t="s">
        <v>9</v>
      </c>
      <c r="J25" s="35"/>
      <c r="K25" s="33"/>
      <c r="L25" s="35"/>
      <c r="M25" s="33">
        <f>Z20</f>
        <v>12</v>
      </c>
      <c r="N25" s="122" t="s">
        <v>8</v>
      </c>
      <c r="O25" s="34">
        <f>Y20</f>
        <v>6</v>
      </c>
      <c r="P25" s="124" t="s">
        <v>139</v>
      </c>
      <c r="Q25" s="34" t="s">
        <v>9</v>
      </c>
      <c r="R25" s="5"/>
      <c r="S25" s="43"/>
    </row>
    <row r="26" spans="1:19" ht="18.75">
      <c r="A26" s="42"/>
      <c r="B26" s="5"/>
      <c r="C26" s="21"/>
      <c r="D26" s="5"/>
      <c r="E26" s="33">
        <f>Z16</f>
        <v>10</v>
      </c>
      <c r="F26" s="122" t="s">
        <v>8</v>
      </c>
      <c r="G26" s="34">
        <f>Y16</f>
        <v>5</v>
      </c>
      <c r="H26" s="124" t="s">
        <v>139</v>
      </c>
      <c r="I26" s="34" t="s">
        <v>9</v>
      </c>
      <c r="J26" s="35"/>
      <c r="K26" s="33"/>
      <c r="L26" s="35"/>
      <c r="M26" s="33">
        <f>Z21</f>
        <v>21</v>
      </c>
      <c r="N26" s="122" t="s">
        <v>8</v>
      </c>
      <c r="O26" s="34">
        <f>Y21</f>
        <v>7</v>
      </c>
      <c r="P26" s="124" t="s">
        <v>139</v>
      </c>
      <c r="Q26" s="34" t="s">
        <v>9</v>
      </c>
      <c r="R26" s="5"/>
      <c r="S26" s="43"/>
    </row>
    <row r="27" spans="1:19" ht="18.75">
      <c r="A27" s="42"/>
      <c r="B27" s="5"/>
      <c r="C27" s="21"/>
      <c r="D27" s="5"/>
      <c r="E27" s="33">
        <f>Z17</f>
        <v>48</v>
      </c>
      <c r="F27" s="122" t="s">
        <v>8</v>
      </c>
      <c r="G27" s="34">
        <f>Y17</f>
        <v>6</v>
      </c>
      <c r="H27" s="124" t="s">
        <v>139</v>
      </c>
      <c r="I27" s="34" t="s">
        <v>9</v>
      </c>
      <c r="J27" s="35"/>
      <c r="K27" s="33"/>
      <c r="L27" s="35"/>
      <c r="M27" s="33">
        <f>Z22</f>
        <v>72</v>
      </c>
      <c r="N27" s="122" t="s">
        <v>8</v>
      </c>
      <c r="O27" s="34">
        <f>Y22</f>
        <v>8</v>
      </c>
      <c r="P27" s="124" t="s">
        <v>139</v>
      </c>
      <c r="Q27" s="34" t="s">
        <v>9</v>
      </c>
      <c r="R27" s="5"/>
      <c r="S27" s="43"/>
    </row>
    <row r="28" spans="1:19" ht="18.75">
      <c r="A28" s="42"/>
      <c r="B28" s="5"/>
      <c r="C28" s="21"/>
      <c r="D28" s="5"/>
      <c r="E28" s="33">
        <f>Z18</f>
        <v>30</v>
      </c>
      <c r="F28" s="122" t="s">
        <v>8</v>
      </c>
      <c r="G28" s="34">
        <f>Y18</f>
        <v>5</v>
      </c>
      <c r="H28" s="124" t="s">
        <v>139</v>
      </c>
      <c r="I28" s="34" t="s">
        <v>9</v>
      </c>
      <c r="J28" s="35"/>
      <c r="K28" s="33"/>
      <c r="L28" s="35"/>
      <c r="M28" s="33">
        <f>Z23</f>
        <v>36</v>
      </c>
      <c r="N28" s="122" t="s">
        <v>8</v>
      </c>
      <c r="O28" s="34">
        <f>Y23</f>
        <v>6</v>
      </c>
      <c r="P28" s="124" t="s">
        <v>139</v>
      </c>
      <c r="Q28" s="34" t="s">
        <v>9</v>
      </c>
      <c r="R28" s="5"/>
      <c r="S28" s="43"/>
    </row>
    <row r="29" spans="1:19" ht="15">
      <c r="A29" s="4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3"/>
    </row>
    <row r="30" spans="1:19" ht="15">
      <c r="A30" s="19" t="s">
        <v>50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42"/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.75" customHeight="1">
      <c r="A32" s="42"/>
      <c r="B32" s="44"/>
      <c r="C32" s="44"/>
      <c r="D32" s="44"/>
      <c r="E32" s="183" t="s">
        <v>140</v>
      </c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31"/>
    </row>
    <row r="33" spans="1:19" ht="19.5" customHeight="1">
      <c r="A33" s="42"/>
      <c r="B33" s="44"/>
      <c r="C33" s="44"/>
      <c r="D33" s="44"/>
      <c r="E33" s="177" t="s">
        <v>141</v>
      </c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96"/>
      <c r="S33" s="31"/>
    </row>
    <row r="34" spans="1:19" ht="15">
      <c r="A34" s="4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9"/>
    </row>
    <row r="35" spans="1:19" ht="1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8"/>
    </row>
    <row r="36" spans="1:19" ht="15">
      <c r="A36" s="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1:19" ht="15">
      <c r="A37" s="19" t="s">
        <v>53</v>
      </c>
      <c r="B37" s="2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43"/>
    </row>
    <row r="38" spans="1:19" ht="15" customHeight="1">
      <c r="A38" s="4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/>
    </row>
    <row r="39" spans="1:19" ht="15">
      <c r="A39" s="4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</row>
    <row r="46" spans="1:19" ht="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/>
    </row>
    <row r="47" spans="1:19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/>
    </row>
    <row r="48" spans="1:19" ht="1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</row>
  </sheetData>
  <sheetProtection/>
  <mergeCells count="10">
    <mergeCell ref="E32:R32"/>
    <mergeCell ref="E33:Q33"/>
    <mergeCell ref="A20:R21"/>
    <mergeCell ref="J3:R3"/>
    <mergeCell ref="S5:S6"/>
    <mergeCell ref="A1:A4"/>
    <mergeCell ref="B1:R2"/>
    <mergeCell ref="S1:S4"/>
    <mergeCell ref="C4:R4"/>
    <mergeCell ref="A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PageLayoutView="0" workbookViewId="0" topLeftCell="A1">
      <selection activeCell="S34" sqref="S3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140625" style="0" customWidth="1"/>
    <col min="6" max="6" width="2.140625" style="0" customWidth="1"/>
    <col min="7" max="7" width="4.8515625" style="0" bestFit="1" customWidth="1"/>
    <col min="8" max="8" width="3.140625" style="0" customWidth="1"/>
    <col min="9" max="9" width="5.421875" style="0" customWidth="1"/>
    <col min="10" max="10" width="3.7109375" style="0" customWidth="1"/>
    <col min="11" max="11" width="3.00390625" style="0" customWidth="1"/>
    <col min="12" max="12" width="2.140625" style="0" customWidth="1"/>
    <col min="13" max="13" width="6.140625" style="0" customWidth="1"/>
    <col min="14" max="14" width="2.140625" style="0" customWidth="1"/>
    <col min="15" max="15" width="4.8515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4" width="0" style="0" hidden="1" customWidth="1"/>
  </cols>
  <sheetData>
    <row r="1" spans="1:22" ht="15.75" customHeight="1">
      <c r="A1" s="137"/>
      <c r="B1" s="153" t="s">
        <v>44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49" t="s">
        <v>146</v>
      </c>
      <c r="T1" s="22" t="s">
        <v>3</v>
      </c>
      <c r="U1" s="23" t="s">
        <v>2</v>
      </c>
      <c r="V1" s="23" t="s">
        <v>4</v>
      </c>
    </row>
    <row r="2" spans="1:22" ht="15" customHeight="1">
      <c r="A2" s="138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0"/>
      <c r="T2" t="s">
        <v>5</v>
      </c>
      <c r="U2">
        <v>11</v>
      </c>
      <c r="V2">
        <v>90</v>
      </c>
    </row>
    <row r="3" spans="1:22" ht="15" customHeight="1">
      <c r="A3" s="138"/>
      <c r="B3" s="5"/>
      <c r="C3" s="32"/>
      <c r="D3" s="32"/>
      <c r="E3" s="32"/>
      <c r="F3" s="32"/>
      <c r="G3" s="32"/>
      <c r="H3" s="32"/>
      <c r="I3" s="32"/>
      <c r="J3" s="140" t="s">
        <v>13</v>
      </c>
      <c r="K3" s="140"/>
      <c r="L3" s="140"/>
      <c r="M3" s="140"/>
      <c r="N3" s="140"/>
      <c r="O3" s="140"/>
      <c r="P3" s="140"/>
      <c r="Q3" s="140"/>
      <c r="R3" s="141"/>
      <c r="S3" s="151"/>
      <c r="T3" t="s">
        <v>6</v>
      </c>
      <c r="U3" s="21">
        <v>1</v>
      </c>
      <c r="V3" s="21">
        <v>9</v>
      </c>
    </row>
    <row r="4" spans="1:22" ht="15" customHeight="1">
      <c r="A4" s="139"/>
      <c r="B4" s="38"/>
      <c r="C4" s="135" t="s">
        <v>69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52"/>
      <c r="U4">
        <v>1</v>
      </c>
      <c r="V4">
        <v>9</v>
      </c>
    </row>
    <row r="5" spans="1:19" ht="20.25" customHeight="1">
      <c r="A5" s="159" t="s">
        <v>147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42" t="s">
        <v>1</v>
      </c>
    </row>
    <row r="6" spans="1:19" ht="11.2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3"/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48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42"/>
      <c r="B9" s="26"/>
      <c r="C9" s="5"/>
      <c r="D9" s="5"/>
      <c r="E9" s="63">
        <f ca="1">_XLL.ALEA.ENTRE.BORNES($U$2,$V$2)</f>
        <v>60</v>
      </c>
      <c r="F9" s="35" t="s">
        <v>7</v>
      </c>
      <c r="G9" s="62">
        <f ca="1">0.1*_XLL.ALEA.ENTRE.BORNES($U$3,$V$3)+_XLL.ALEA.ENTRE.BORNES($U$3,$V$3)</f>
        <v>4.6</v>
      </c>
      <c r="H9" s="35" t="s">
        <v>8</v>
      </c>
      <c r="I9" s="34" t="s">
        <v>9</v>
      </c>
      <c r="J9" s="34"/>
      <c r="K9" s="33"/>
      <c r="L9" s="35"/>
      <c r="M9" s="62">
        <f ca="1">_XLL.ALEA.ENTRE.BORNES($U$2,$V$2)+(0.1*_XLL.ALEA.ENTRE.BORNES($U$4,$V$4))</f>
        <v>51.6</v>
      </c>
      <c r="N9" s="35" t="s">
        <v>7</v>
      </c>
      <c r="O9" s="62">
        <f ca="1">0.1*_XLL.ALEA.ENTRE.BORNES($U$3,$V$3)+_XLL.ALEA.ENTRE.BORNES($U$3,$V$3)</f>
        <v>7.8</v>
      </c>
      <c r="P9" s="35" t="s">
        <v>8</v>
      </c>
      <c r="Q9" s="34" t="s">
        <v>9</v>
      </c>
      <c r="R9" s="26"/>
      <c r="S9" s="43"/>
    </row>
    <row r="10" spans="1:19" ht="18.75">
      <c r="A10" s="42"/>
      <c r="B10" s="5"/>
      <c r="C10" s="5"/>
      <c r="D10" s="5"/>
      <c r="E10" s="63">
        <f ca="1">_XLL.ALEA.ENTRE.BORNES($U$2,$V$2)</f>
        <v>44</v>
      </c>
      <c r="F10" s="35" t="s">
        <v>7</v>
      </c>
      <c r="G10" s="62">
        <f ca="1">0.1*_XLL.ALEA.ENTRE.BORNES($U$3,$V$3)+_XLL.ALEA.ENTRE.BORNES($U$3,$V$3)</f>
        <v>2.8</v>
      </c>
      <c r="H10" s="35" t="s">
        <v>8</v>
      </c>
      <c r="I10" s="34" t="s">
        <v>9</v>
      </c>
      <c r="J10" s="35"/>
      <c r="K10" s="33"/>
      <c r="L10" s="35"/>
      <c r="M10" s="62">
        <f ca="1">_XLL.ALEA.ENTRE.BORNES($U$2,$V$2)+(0.1*_XLL.ALEA.ENTRE.BORNES($U$4,$V$4))</f>
        <v>67.5</v>
      </c>
      <c r="N10" s="35" t="s">
        <v>7</v>
      </c>
      <c r="O10" s="62">
        <f ca="1">0.1*_XLL.ALEA.ENTRE.BORNES($U$3,$V$3)+_XLL.ALEA.ENTRE.BORNES($U$3,$V$3)</f>
        <v>3.4</v>
      </c>
      <c r="P10" s="35" t="s">
        <v>8</v>
      </c>
      <c r="Q10" s="34" t="s">
        <v>9</v>
      </c>
      <c r="R10" s="5"/>
      <c r="S10" s="43"/>
    </row>
    <row r="11" spans="1:19" ht="18.75">
      <c r="A11" s="42"/>
      <c r="B11" s="5"/>
      <c r="C11" s="5"/>
      <c r="D11" s="5"/>
      <c r="E11" s="63">
        <f ca="1">_XLL.ALEA.ENTRE.BORNES($U$2,$V$2)</f>
        <v>47</v>
      </c>
      <c r="F11" s="35" t="s">
        <v>7</v>
      </c>
      <c r="G11" s="62">
        <f ca="1">0.1*_XLL.ALEA.ENTRE.BORNES($U$3,$V$3)+_XLL.ALEA.ENTRE.BORNES($U$3,$V$3)</f>
        <v>3.4</v>
      </c>
      <c r="H11" s="35" t="s">
        <v>8</v>
      </c>
      <c r="I11" s="34" t="s">
        <v>9</v>
      </c>
      <c r="J11" s="35"/>
      <c r="K11" s="33"/>
      <c r="L11" s="35"/>
      <c r="M11" s="62">
        <f ca="1">_XLL.ALEA.ENTRE.BORNES($U$2,$V$2)+(0.1*_XLL.ALEA.ENTRE.BORNES($U$4,$V$4))</f>
        <v>52.4</v>
      </c>
      <c r="N11" s="35" t="s">
        <v>7</v>
      </c>
      <c r="O11" s="62">
        <f ca="1">0.1*_XLL.ALEA.ENTRE.BORNES($U$3,$V$3)+_XLL.ALEA.ENTRE.BORNES($U$3,$V$3)</f>
        <v>2.3</v>
      </c>
      <c r="P11" s="35" t="s">
        <v>8</v>
      </c>
      <c r="Q11" s="34" t="s">
        <v>9</v>
      </c>
      <c r="R11" s="5"/>
      <c r="S11" s="43"/>
    </row>
    <row r="12" spans="1:19" ht="18.75">
      <c r="A12" s="42"/>
      <c r="B12" s="5"/>
      <c r="C12" s="5"/>
      <c r="D12" s="5"/>
      <c r="E12" s="63">
        <f ca="1">_XLL.ALEA.ENTRE.BORNES($U$2,$V$2)</f>
        <v>52</v>
      </c>
      <c r="F12" s="35" t="s">
        <v>7</v>
      </c>
      <c r="G12" s="62">
        <f ca="1">0.1*_XLL.ALEA.ENTRE.BORNES($U$3,$V$3)+_XLL.ALEA.ENTRE.BORNES($U$3,$V$3)</f>
        <v>6.6</v>
      </c>
      <c r="H12" s="35" t="s">
        <v>8</v>
      </c>
      <c r="I12" s="34" t="s">
        <v>9</v>
      </c>
      <c r="J12" s="35"/>
      <c r="K12" s="33"/>
      <c r="L12" s="35"/>
      <c r="M12" s="62">
        <f ca="1">_XLL.ALEA.ENTRE.BORNES($U$2,$V$2)+(0.1*_XLL.ALEA.ENTRE.BORNES($U$4,$V$4))</f>
        <v>39.7</v>
      </c>
      <c r="N12" s="35" t="s">
        <v>7</v>
      </c>
      <c r="O12" s="62">
        <f ca="1">0.1*_XLL.ALEA.ENTRE.BORNES($U$3,$V$3)+_XLL.ALEA.ENTRE.BORNES($U$3,$V$3)</f>
        <v>2.5</v>
      </c>
      <c r="P12" s="35" t="s">
        <v>8</v>
      </c>
      <c r="Q12" s="34" t="s">
        <v>9</v>
      </c>
      <c r="R12" s="5"/>
      <c r="S12" s="43"/>
    </row>
    <row r="13" spans="1:19" ht="18.75">
      <c r="A13" s="42"/>
      <c r="B13" s="5"/>
      <c r="C13" s="5"/>
      <c r="D13" s="5"/>
      <c r="E13" s="63">
        <f ca="1">_XLL.ALEA.ENTRE.BORNES($U$2,$V$2)</f>
        <v>74</v>
      </c>
      <c r="F13" s="35" t="s">
        <v>7</v>
      </c>
      <c r="G13" s="62">
        <f ca="1">0.1*_XLL.ALEA.ENTRE.BORNES($U$3,$V$3)+_XLL.ALEA.ENTRE.BORNES($U$3,$V$3)</f>
        <v>2.3</v>
      </c>
      <c r="H13" s="35" t="s">
        <v>8</v>
      </c>
      <c r="I13" s="34" t="s">
        <v>9</v>
      </c>
      <c r="J13" s="35"/>
      <c r="K13" s="33"/>
      <c r="L13" s="35"/>
      <c r="M13" s="62">
        <f ca="1">_XLL.ALEA.ENTRE.BORNES($U$2,$V$2)+(0.1*_XLL.ALEA.ENTRE.BORNES($U$4,$V$4))</f>
        <v>42.2</v>
      </c>
      <c r="N13" s="35" t="s">
        <v>7</v>
      </c>
      <c r="O13" s="62">
        <f ca="1">0.1*_XLL.ALEA.ENTRE.BORNES($U$3,$V$3)+_XLL.ALEA.ENTRE.BORNES($U$3,$V$3)</f>
        <v>5.5</v>
      </c>
      <c r="P13" s="35" t="s">
        <v>8</v>
      </c>
      <c r="Q13" s="34" t="s">
        <v>9</v>
      </c>
      <c r="R13" s="5"/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50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5">
      <c r="A16" s="42"/>
      <c r="B16" s="5"/>
      <c r="C16" s="5"/>
      <c r="D16" s="5"/>
      <c r="E16" s="5"/>
      <c r="F16" s="5"/>
      <c r="G16" s="125" t="s">
        <v>149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</row>
    <row r="17" spans="1:19" ht="15">
      <c r="A17" s="42"/>
      <c r="B17" s="5"/>
      <c r="C17" s="5"/>
      <c r="D17" s="5"/>
      <c r="E17" s="5"/>
      <c r="F17" s="5"/>
      <c r="G17" s="50" t="s">
        <v>37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3"/>
    </row>
    <row r="18" spans="1:19" ht="1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59" t="s">
        <v>148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1"/>
      <c r="S21" s="39" t="s">
        <v>1</v>
      </c>
    </row>
    <row r="22" spans="1:19" ht="15" customHeight="1" hidden="1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4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48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63">
        <f ca="1">_XLL.ALEA.ENTRE.BORNES($U$2,$V$2)</f>
        <v>37</v>
      </c>
      <c r="F25" s="35" t="s">
        <v>7</v>
      </c>
      <c r="G25" s="62">
        <f ca="1">0.1*_XLL.ALEA.ENTRE.BORNES($U$3,$V$3)+_XLL.ALEA.ENTRE.BORNES($U$3,$V$3)</f>
        <v>4.8</v>
      </c>
      <c r="H25" s="35" t="s">
        <v>8</v>
      </c>
      <c r="I25" s="34" t="s">
        <v>9</v>
      </c>
      <c r="J25" s="34"/>
      <c r="K25" s="33"/>
      <c r="L25" s="35"/>
      <c r="M25" s="62">
        <f ca="1">_XLL.ALEA.ENTRE.BORNES($U$2,$V$2)+(0.1*_XLL.ALEA.ENTRE.BORNES($U$4,$V$4))</f>
        <v>47.1</v>
      </c>
      <c r="N25" s="35" t="s">
        <v>7</v>
      </c>
      <c r="O25" s="62">
        <f ca="1">0.1*_XLL.ALEA.ENTRE.BORNES($U$3,$V$3)+_XLL.ALEA.ENTRE.BORNES($U$3,$V$3)</f>
        <v>6.9</v>
      </c>
      <c r="P25" s="35" t="s">
        <v>8</v>
      </c>
      <c r="Q25" s="34" t="s">
        <v>9</v>
      </c>
      <c r="R25" s="5"/>
      <c r="S25" s="43"/>
    </row>
    <row r="26" spans="1:19" ht="18.75">
      <c r="A26" s="42"/>
      <c r="B26" s="5"/>
      <c r="C26" s="21"/>
      <c r="D26" s="5"/>
      <c r="E26" s="63">
        <f ca="1">_XLL.ALEA.ENTRE.BORNES($U$2,$V$2)</f>
        <v>51</v>
      </c>
      <c r="F26" s="35" t="s">
        <v>7</v>
      </c>
      <c r="G26" s="62">
        <f ca="1">0.1*_XLL.ALEA.ENTRE.BORNES($U$3,$V$3)+_XLL.ALEA.ENTRE.BORNES($U$3,$V$3)</f>
        <v>1.6</v>
      </c>
      <c r="H26" s="35" t="s">
        <v>8</v>
      </c>
      <c r="I26" s="34" t="s">
        <v>9</v>
      </c>
      <c r="J26" s="35"/>
      <c r="K26" s="33"/>
      <c r="L26" s="35"/>
      <c r="M26" s="62">
        <f ca="1">_XLL.ALEA.ENTRE.BORNES($U$2,$V$2)+(0.1*_XLL.ALEA.ENTRE.BORNES($U$4,$V$4))</f>
        <v>61.7</v>
      </c>
      <c r="N26" s="35" t="s">
        <v>7</v>
      </c>
      <c r="O26" s="62">
        <f ca="1">0.1*_XLL.ALEA.ENTRE.BORNES($U$3,$V$3)+_XLL.ALEA.ENTRE.BORNES($U$3,$V$3)</f>
        <v>7.6</v>
      </c>
      <c r="P26" s="35" t="s">
        <v>8</v>
      </c>
      <c r="Q26" s="34" t="s">
        <v>9</v>
      </c>
      <c r="R26" s="5"/>
      <c r="S26" s="43"/>
    </row>
    <row r="27" spans="1:19" ht="18.75">
      <c r="A27" s="42"/>
      <c r="B27" s="5"/>
      <c r="C27" s="21"/>
      <c r="D27" s="5"/>
      <c r="E27" s="63">
        <f ca="1">_XLL.ALEA.ENTRE.BORNES($U$2,$V$2)</f>
        <v>74</v>
      </c>
      <c r="F27" s="35" t="s">
        <v>7</v>
      </c>
      <c r="G27" s="62">
        <f ca="1">0.1*_XLL.ALEA.ENTRE.BORNES($U$3,$V$3)+_XLL.ALEA.ENTRE.BORNES($U$3,$V$3)</f>
        <v>9.2</v>
      </c>
      <c r="H27" s="35" t="s">
        <v>8</v>
      </c>
      <c r="I27" s="34" t="s">
        <v>9</v>
      </c>
      <c r="J27" s="35"/>
      <c r="K27" s="33"/>
      <c r="L27" s="35"/>
      <c r="M27" s="62">
        <f ca="1">_XLL.ALEA.ENTRE.BORNES($U$2,$V$2)+(0.1*_XLL.ALEA.ENTRE.BORNES($U$4,$V$4))</f>
        <v>31.7</v>
      </c>
      <c r="N27" s="35" t="s">
        <v>7</v>
      </c>
      <c r="O27" s="62">
        <f ca="1">0.1*_XLL.ALEA.ENTRE.BORNES($U$3,$V$3)+_XLL.ALEA.ENTRE.BORNES($U$3,$V$3)</f>
        <v>8.5</v>
      </c>
      <c r="P27" s="35" t="s">
        <v>8</v>
      </c>
      <c r="Q27" s="34" t="s">
        <v>9</v>
      </c>
      <c r="R27" s="5"/>
      <c r="S27" s="43"/>
    </row>
    <row r="28" spans="1:19" ht="18.75">
      <c r="A28" s="42"/>
      <c r="B28" s="5"/>
      <c r="C28" s="21"/>
      <c r="D28" s="5"/>
      <c r="E28" s="63">
        <f ca="1">_XLL.ALEA.ENTRE.BORNES($U$2,$V$2)</f>
        <v>88</v>
      </c>
      <c r="F28" s="35" t="s">
        <v>7</v>
      </c>
      <c r="G28" s="62">
        <f ca="1">0.1*_XLL.ALEA.ENTRE.BORNES($U$3,$V$3)+_XLL.ALEA.ENTRE.BORNES($U$3,$V$3)</f>
        <v>3.3</v>
      </c>
      <c r="H28" s="35" t="s">
        <v>8</v>
      </c>
      <c r="I28" s="34" t="s">
        <v>9</v>
      </c>
      <c r="J28" s="35"/>
      <c r="K28" s="33"/>
      <c r="L28" s="35"/>
      <c r="M28" s="62">
        <f ca="1">_XLL.ALEA.ENTRE.BORNES($U$2,$V$2)+(0.1*_XLL.ALEA.ENTRE.BORNES($U$4,$V$4))</f>
        <v>65.4</v>
      </c>
      <c r="N28" s="35" t="s">
        <v>7</v>
      </c>
      <c r="O28" s="62">
        <f ca="1">0.1*_XLL.ALEA.ENTRE.BORNES($U$3,$V$3)+_XLL.ALEA.ENTRE.BORNES($U$3,$V$3)</f>
        <v>9.9</v>
      </c>
      <c r="P28" s="35" t="s">
        <v>8</v>
      </c>
      <c r="Q28" s="34" t="s">
        <v>9</v>
      </c>
      <c r="R28" s="5"/>
      <c r="S28" s="43"/>
    </row>
    <row r="29" spans="1:19" ht="18.75">
      <c r="A29" s="42"/>
      <c r="B29" s="5"/>
      <c r="C29" s="21"/>
      <c r="D29" s="5"/>
      <c r="E29" s="63">
        <f ca="1">_XLL.ALEA.ENTRE.BORNES($U$2,$V$2)</f>
        <v>86</v>
      </c>
      <c r="F29" s="35" t="s">
        <v>7</v>
      </c>
      <c r="G29" s="62">
        <f ca="1">0.1*_XLL.ALEA.ENTRE.BORNES($U$3,$V$3)+_XLL.ALEA.ENTRE.BORNES($U$3,$V$3)</f>
        <v>1.9</v>
      </c>
      <c r="H29" s="35" t="s">
        <v>8</v>
      </c>
      <c r="I29" s="34" t="s">
        <v>9</v>
      </c>
      <c r="J29" s="35"/>
      <c r="K29" s="33"/>
      <c r="L29" s="35"/>
      <c r="M29" s="62">
        <f ca="1">_XLL.ALEA.ENTRE.BORNES($U$2,$V$2)+(0.1*_XLL.ALEA.ENTRE.BORNES($U$4,$V$4))</f>
        <v>72.7</v>
      </c>
      <c r="N29" s="35" t="s">
        <v>7</v>
      </c>
      <c r="O29" s="62">
        <f ca="1">0.1*_XLL.ALEA.ENTRE.BORNES($U$3,$V$3)+_XLL.ALEA.ENTRE.BORNES($U$3,$V$3)</f>
        <v>9.8</v>
      </c>
      <c r="P29" s="35" t="s">
        <v>8</v>
      </c>
      <c r="Q29" s="34" t="s">
        <v>9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50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5"/>
      <c r="C33" s="44"/>
      <c r="D33" s="44"/>
      <c r="E33" s="169" t="s">
        <v>150</v>
      </c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44"/>
      <c r="S33" s="31"/>
    </row>
    <row r="34" spans="1:19" ht="15">
      <c r="A34" s="42"/>
      <c r="B34" s="5"/>
      <c r="C34" s="44"/>
      <c r="D34" s="44"/>
      <c r="E34" s="80">
        <v>34</v>
      </c>
      <c r="F34" s="71"/>
      <c r="G34" s="71">
        <v>8.3</v>
      </c>
      <c r="H34" s="71"/>
      <c r="I34" s="80">
        <v>33</v>
      </c>
      <c r="J34" s="71"/>
      <c r="K34" s="184">
        <v>9.2</v>
      </c>
      <c r="L34" s="184"/>
      <c r="M34" s="71"/>
      <c r="N34" s="184">
        <v>35</v>
      </c>
      <c r="O34" s="184"/>
      <c r="P34" s="71"/>
      <c r="Q34" s="71">
        <v>8.7</v>
      </c>
      <c r="R34" s="44"/>
      <c r="S34" s="31"/>
    </row>
    <row r="35" spans="1:19" ht="15">
      <c r="A35" s="42"/>
      <c r="B35" s="5"/>
      <c r="C35" s="5"/>
      <c r="D35" s="5"/>
      <c r="E35" s="5"/>
      <c r="F35" s="5"/>
      <c r="G35" s="50" t="s">
        <v>38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53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1">
    <mergeCell ref="A5:R6"/>
    <mergeCell ref="E33:Q33"/>
    <mergeCell ref="K34:L34"/>
    <mergeCell ref="N34:O34"/>
    <mergeCell ref="A21:R22"/>
    <mergeCell ref="J3:R3"/>
    <mergeCell ref="S5:S6"/>
    <mergeCell ref="A1:A4"/>
    <mergeCell ref="B1:R2"/>
    <mergeCell ref="S1:S4"/>
    <mergeCell ref="C4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zoomScalePageLayoutView="0" workbookViewId="0" topLeftCell="A1">
      <selection activeCell="AP17" sqref="AP17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00390625" style="0" customWidth="1"/>
    <col min="5" max="5" width="5.57421875" style="65" customWidth="1"/>
    <col min="6" max="6" width="2.140625" style="0" customWidth="1"/>
    <col min="7" max="7" width="5.421875" style="0" customWidth="1"/>
    <col min="8" max="8" width="3.140625" style="0" customWidth="1"/>
    <col min="9" max="9" width="5.421875" style="0" customWidth="1"/>
    <col min="10" max="10" width="1.421875" style="0" customWidth="1"/>
    <col min="11" max="11" width="1.28515625" style="0" customWidth="1"/>
    <col min="12" max="12" width="2.140625" style="0" customWidth="1"/>
    <col min="13" max="13" width="5.140625" style="65" customWidth="1"/>
    <col min="14" max="14" width="2.140625" style="0" customWidth="1"/>
    <col min="15" max="15" width="4.5742187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  <col min="24" max="24" width="4.7109375" style="0" hidden="1" customWidth="1"/>
    <col min="25" max="25" width="2.28125" style="0" hidden="1" customWidth="1"/>
    <col min="26" max="26" width="7.00390625" style="65" hidden="1" customWidth="1"/>
    <col min="27" max="27" width="2.140625" style="0" hidden="1" customWidth="1"/>
    <col min="28" max="32" width="4.7109375" style="0" hidden="1" customWidth="1"/>
    <col min="33" max="33" width="1.8515625" style="0" hidden="1" customWidth="1"/>
    <col min="34" max="34" width="4.7109375" style="0" hidden="1" customWidth="1"/>
    <col min="35" max="35" width="2.00390625" style="0" hidden="1" customWidth="1"/>
    <col min="36" max="36" width="4.7109375" style="0" hidden="1" customWidth="1"/>
    <col min="37" max="37" width="0" style="0" hidden="1" customWidth="1"/>
  </cols>
  <sheetData>
    <row r="1" spans="1:36" ht="15.75" customHeight="1">
      <c r="A1" s="137"/>
      <c r="B1" s="153" t="s">
        <v>91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49" t="s">
        <v>151</v>
      </c>
      <c r="T1" s="22" t="s">
        <v>3</v>
      </c>
      <c r="U1" s="23" t="s">
        <v>2</v>
      </c>
      <c r="V1" s="23" t="s">
        <v>4</v>
      </c>
      <c r="X1" s="21">
        <f ca="1">_XLL.ALEA.ENTRE.BORNES($U$2,$V$2)+(0.1*_XLL.ALEA.ENTRE.BORNES($U$2,$V$2))</f>
        <v>4.4</v>
      </c>
      <c r="Y1" s="5" t="s">
        <v>10</v>
      </c>
      <c r="Z1" s="64">
        <f ca="1">_XLL.ALEA.ENTRE.BORNES($U$3,$X1)-(0.1*_XLL.ALEA.ENTRE.BORNES($U$3,$X1))</f>
        <v>1.7</v>
      </c>
      <c r="AA1" s="5" t="s">
        <v>8</v>
      </c>
      <c r="AB1" s="26" t="s">
        <v>9</v>
      </c>
      <c r="AC1" s="26"/>
      <c r="AD1" s="21"/>
      <c r="AE1" s="5"/>
      <c r="AF1" s="21">
        <f ca="1">_XLL.ALEA.ENTRE.BORNES($U$2,$V$2)+(0.1*_XLL.ALEA.ENTRE.BORNES($U$2,$V$2))</f>
        <v>5.3</v>
      </c>
      <c r="AG1" s="5" t="s">
        <v>10</v>
      </c>
      <c r="AH1" s="64">
        <f ca="1">_XLL.ALEA.ENTRE.BORNES($U$3,$AF1)-(0.1*_XLL.ALEA.ENTRE.BORNES($U$3,$AF1))</f>
        <v>2.6</v>
      </c>
      <c r="AI1" s="5" t="s">
        <v>8</v>
      </c>
      <c r="AJ1" s="26" t="s">
        <v>9</v>
      </c>
    </row>
    <row r="2" spans="1:36" ht="15" customHeight="1">
      <c r="A2" s="138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0"/>
      <c r="T2" t="s">
        <v>5</v>
      </c>
      <c r="U2">
        <v>2</v>
      </c>
      <c r="V2">
        <v>9</v>
      </c>
      <c r="X2" s="21">
        <f ca="1">_XLL.ALEA.ENTRE.BORNES($U$2,$V$2)+(0.1*_XLL.ALEA.ENTRE.BORNES($U$2,$V$2))</f>
        <v>5.2</v>
      </c>
      <c r="Y2" s="5" t="s">
        <v>10</v>
      </c>
      <c r="Z2" s="64">
        <f ca="1">_XLL.ALEA.ENTRE.BORNES($U$3,$X2)-(0.1*_XLL.ALEA.ENTRE.BORNES($U$3,$X2))</f>
        <v>3.8</v>
      </c>
      <c r="AA2" s="5" t="s">
        <v>8</v>
      </c>
      <c r="AB2" s="26" t="s">
        <v>9</v>
      </c>
      <c r="AC2" s="5"/>
      <c r="AD2" s="21"/>
      <c r="AE2" s="5"/>
      <c r="AF2" s="21">
        <f ca="1">_XLL.ALEA.ENTRE.BORNES($U$2,$V$2)+(0.1*_XLL.ALEA.ENTRE.BORNES($U$2,$V$2))</f>
        <v>7.3</v>
      </c>
      <c r="AG2" s="5" t="s">
        <v>10</v>
      </c>
      <c r="AH2" s="64">
        <f ca="1">_XLL.ALEA.ENTRE.BORNES($U$3,$AF2)-(0.1*_XLL.ALEA.ENTRE.BORNES($U$3,$AF2))</f>
        <v>6.7</v>
      </c>
      <c r="AI2" s="5" t="s">
        <v>8</v>
      </c>
      <c r="AJ2" s="26" t="s">
        <v>9</v>
      </c>
    </row>
    <row r="3" spans="1:36" ht="15" customHeight="1">
      <c r="A3" s="138"/>
      <c r="B3" s="5"/>
      <c r="C3" s="45"/>
      <c r="D3" s="45"/>
      <c r="E3" s="66"/>
      <c r="F3" s="45"/>
      <c r="G3" s="45"/>
      <c r="H3" s="45"/>
      <c r="I3" s="45"/>
      <c r="J3" s="140" t="s">
        <v>13</v>
      </c>
      <c r="K3" s="140"/>
      <c r="L3" s="140"/>
      <c r="M3" s="140"/>
      <c r="N3" s="140"/>
      <c r="O3" s="140"/>
      <c r="P3" s="140"/>
      <c r="Q3" s="140"/>
      <c r="R3" s="141"/>
      <c r="S3" s="151"/>
      <c r="T3" t="s">
        <v>6</v>
      </c>
      <c r="U3" s="21">
        <v>2</v>
      </c>
      <c r="V3" s="21">
        <v>9</v>
      </c>
      <c r="X3" s="21">
        <f ca="1">_XLL.ALEA.ENTRE.BORNES($U$2,$V$2)+(0.1*_XLL.ALEA.ENTRE.BORNES($U$2,$V$2))</f>
        <v>9.9</v>
      </c>
      <c r="Y3" s="5" t="s">
        <v>10</v>
      </c>
      <c r="Z3" s="64">
        <f ca="1">_XLL.ALEA.ENTRE.BORNES($U$3,$X3)-(0.1*_XLL.ALEA.ENTRE.BORNES($U$3,$X3))</f>
        <v>4.2</v>
      </c>
      <c r="AA3" s="5" t="s">
        <v>8</v>
      </c>
      <c r="AB3" s="26" t="s">
        <v>9</v>
      </c>
      <c r="AC3" s="5"/>
      <c r="AD3" s="21"/>
      <c r="AE3" s="5"/>
      <c r="AF3" s="21">
        <f ca="1">_XLL.ALEA.ENTRE.BORNES($U$2,$V$2)+(0.1*_XLL.ALEA.ENTRE.BORNES($U$2,$V$2))</f>
        <v>2.4</v>
      </c>
      <c r="AG3" s="5" t="s">
        <v>10</v>
      </c>
      <c r="AH3" s="64">
        <f ca="1">_XLL.ALEA.ENTRE.BORNES($U$3,$AF3)-(0.1*_XLL.ALEA.ENTRE.BORNES($U$3,$AF3))</f>
        <v>1.8</v>
      </c>
      <c r="AI3" s="5" t="s">
        <v>8</v>
      </c>
      <c r="AJ3" s="26" t="s">
        <v>9</v>
      </c>
    </row>
    <row r="4" spans="1:36" ht="15" customHeight="1">
      <c r="A4" s="139"/>
      <c r="B4" s="38"/>
      <c r="C4" s="135" t="s">
        <v>69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52"/>
      <c r="X4" s="21">
        <f ca="1">_XLL.ALEA.ENTRE.BORNES($U$2,$V$2)+(0.1*_XLL.ALEA.ENTRE.BORNES($U$2,$V$2))</f>
        <v>3.7</v>
      </c>
      <c r="Y4" s="5" t="s">
        <v>10</v>
      </c>
      <c r="Z4" s="64">
        <f ca="1">_XLL.ALEA.ENTRE.BORNES($U$3,$X4)-(0.1*_XLL.ALEA.ENTRE.BORNES($U$3,$X4))</f>
        <v>1.7</v>
      </c>
      <c r="AA4" s="5" t="s">
        <v>8</v>
      </c>
      <c r="AB4" s="26" t="s">
        <v>9</v>
      </c>
      <c r="AC4" s="5"/>
      <c r="AD4" s="21"/>
      <c r="AE4" s="5"/>
      <c r="AF4" s="21">
        <f ca="1">_XLL.ALEA.ENTRE.BORNES($U$2,$V$2)+(0.1*_XLL.ALEA.ENTRE.BORNES($U$2,$V$2))</f>
        <v>5.6</v>
      </c>
      <c r="AG4" s="5" t="s">
        <v>10</v>
      </c>
      <c r="AH4" s="64">
        <f ca="1">_XLL.ALEA.ENTRE.BORNES($U$3,$AF4)-(0.1*_XLL.ALEA.ENTRE.BORNES($U$3,$AF4))</f>
        <v>4.8</v>
      </c>
      <c r="AI4" s="5" t="s">
        <v>8</v>
      </c>
      <c r="AJ4" s="26" t="s">
        <v>9</v>
      </c>
    </row>
    <row r="5" spans="1:36" ht="15">
      <c r="A5" s="144" t="s">
        <v>152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6"/>
      <c r="S5" s="142" t="s">
        <v>1</v>
      </c>
      <c r="X5" s="21">
        <f ca="1">_XLL.ALEA.ENTRE.BORNES($U$2,$V$2)+(0.1*_XLL.ALEA.ENTRE.BORNES($U$2,$V$2))</f>
        <v>2.3</v>
      </c>
      <c r="Y5" s="5" t="s">
        <v>10</v>
      </c>
      <c r="Z5" s="64">
        <f ca="1">_XLL.ALEA.ENTRE.BORNES($U$3,$X5)-(0.1*_XLL.ALEA.ENTRE.BORNES($U$3,$X5))</f>
        <v>1.8</v>
      </c>
      <c r="AA5" s="5" t="s">
        <v>8</v>
      </c>
      <c r="AB5" s="26" t="s">
        <v>9</v>
      </c>
      <c r="AC5" s="5"/>
      <c r="AD5" s="21"/>
      <c r="AE5" s="5"/>
      <c r="AF5" s="21">
        <f ca="1">_XLL.ALEA.ENTRE.BORNES($U$2,$V$2)+(0.1*_XLL.ALEA.ENTRE.BORNES($U$2,$V$2))</f>
        <v>6.2</v>
      </c>
      <c r="AG5" s="5" t="s">
        <v>10</v>
      </c>
      <c r="AH5" s="64">
        <f ca="1">_XLL.ALEA.ENTRE.BORNES($U$3,$AF5)-(0.1*_XLL.ALEA.ENTRE.BORNES($U$3,$AF5))</f>
        <v>3.5</v>
      </c>
      <c r="AI5" s="5" t="s">
        <v>8</v>
      </c>
      <c r="AJ5" s="26" t="s">
        <v>9</v>
      </c>
    </row>
    <row r="6" spans="1:19" ht="15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  <c r="S6" s="143"/>
    </row>
    <row r="7" spans="1:19" ht="15">
      <c r="A7" s="42"/>
      <c r="B7" s="5"/>
      <c r="C7" s="5"/>
      <c r="D7" s="5"/>
      <c r="E7" s="67"/>
      <c r="F7" s="5"/>
      <c r="G7" s="5"/>
      <c r="H7" s="5"/>
      <c r="I7" s="5"/>
      <c r="J7" s="5"/>
      <c r="K7" s="5"/>
      <c r="L7" s="5"/>
      <c r="M7" s="67"/>
      <c r="N7" s="5"/>
      <c r="O7" s="5"/>
      <c r="P7" s="5"/>
      <c r="Q7" s="5"/>
      <c r="R7" s="5"/>
      <c r="S7" s="41"/>
    </row>
    <row r="8" spans="1:19" ht="15">
      <c r="A8" s="19" t="s">
        <v>48</v>
      </c>
      <c r="B8" s="24"/>
      <c r="C8" s="5"/>
      <c r="D8" s="5"/>
      <c r="E8" s="67"/>
      <c r="F8" s="5"/>
      <c r="G8" s="5"/>
      <c r="H8" s="5"/>
      <c r="I8" s="5"/>
      <c r="J8" s="5"/>
      <c r="K8" s="5"/>
      <c r="L8" s="5"/>
      <c r="M8" s="67"/>
      <c r="N8" s="5"/>
      <c r="O8" s="5"/>
      <c r="P8" s="5"/>
      <c r="Q8" s="5"/>
      <c r="R8" s="5"/>
      <c r="S8" s="43"/>
    </row>
    <row r="9" spans="1:19" ht="18.75">
      <c r="A9" s="42"/>
      <c r="B9" s="26"/>
      <c r="C9" s="21"/>
      <c r="D9" s="5"/>
      <c r="E9" s="62">
        <f>X1</f>
        <v>4.4</v>
      </c>
      <c r="F9" s="35" t="s">
        <v>10</v>
      </c>
      <c r="G9" s="62">
        <f>Z1</f>
        <v>1.7</v>
      </c>
      <c r="H9" s="35" t="s">
        <v>8</v>
      </c>
      <c r="I9" s="34" t="s">
        <v>9</v>
      </c>
      <c r="J9" s="34"/>
      <c r="K9" s="33"/>
      <c r="L9" s="35"/>
      <c r="M9" s="62">
        <f>AF1</f>
        <v>5.3</v>
      </c>
      <c r="N9" s="35" t="s">
        <v>10</v>
      </c>
      <c r="O9" s="62">
        <f>AH1</f>
        <v>2.6</v>
      </c>
      <c r="P9" s="35" t="s">
        <v>8</v>
      </c>
      <c r="Q9" s="34" t="s">
        <v>9</v>
      </c>
      <c r="R9" s="26"/>
      <c r="S9" s="43"/>
    </row>
    <row r="10" spans="1:19" ht="18.75">
      <c r="A10" s="42"/>
      <c r="B10" s="5"/>
      <c r="C10" s="21"/>
      <c r="D10" s="5"/>
      <c r="E10" s="62">
        <f>X2</f>
        <v>5.2</v>
      </c>
      <c r="F10" s="35" t="s">
        <v>10</v>
      </c>
      <c r="G10" s="62">
        <f>Z2</f>
        <v>3.8</v>
      </c>
      <c r="H10" s="35" t="s">
        <v>8</v>
      </c>
      <c r="I10" s="34" t="s">
        <v>9</v>
      </c>
      <c r="J10" s="35"/>
      <c r="K10" s="33"/>
      <c r="L10" s="35"/>
      <c r="M10" s="62">
        <f>AF2</f>
        <v>7.3</v>
      </c>
      <c r="N10" s="35" t="s">
        <v>10</v>
      </c>
      <c r="O10" s="62">
        <f>AH2</f>
        <v>6.7</v>
      </c>
      <c r="P10" s="35" t="s">
        <v>8</v>
      </c>
      <c r="Q10" s="34" t="s">
        <v>9</v>
      </c>
      <c r="R10" s="5"/>
      <c r="S10" s="43"/>
    </row>
    <row r="11" spans="1:19" ht="18.75">
      <c r="A11" s="42"/>
      <c r="B11" s="5"/>
      <c r="C11" s="21"/>
      <c r="D11" s="5"/>
      <c r="E11" s="62">
        <f>X3</f>
        <v>9.9</v>
      </c>
      <c r="F11" s="35" t="s">
        <v>10</v>
      </c>
      <c r="G11" s="62">
        <f>Z3</f>
        <v>4.2</v>
      </c>
      <c r="H11" s="35" t="s">
        <v>8</v>
      </c>
      <c r="I11" s="34" t="s">
        <v>9</v>
      </c>
      <c r="J11" s="35"/>
      <c r="K11" s="33"/>
      <c r="L11" s="35"/>
      <c r="M11" s="62">
        <f>AF3</f>
        <v>2.4</v>
      </c>
      <c r="N11" s="35" t="s">
        <v>10</v>
      </c>
      <c r="O11" s="62">
        <f>AH3</f>
        <v>1.8</v>
      </c>
      <c r="P11" s="35" t="s">
        <v>8</v>
      </c>
      <c r="Q11" s="34" t="s">
        <v>9</v>
      </c>
      <c r="R11" s="5"/>
      <c r="S11" s="43"/>
    </row>
    <row r="12" spans="1:19" ht="18.75">
      <c r="A12" s="42"/>
      <c r="B12" s="5"/>
      <c r="C12" s="21"/>
      <c r="D12" s="5"/>
      <c r="E12" s="62">
        <f>X4</f>
        <v>3.7</v>
      </c>
      <c r="F12" s="35" t="s">
        <v>10</v>
      </c>
      <c r="G12" s="62">
        <f>Z4</f>
        <v>1.7</v>
      </c>
      <c r="H12" s="35" t="s">
        <v>8</v>
      </c>
      <c r="I12" s="34" t="s">
        <v>9</v>
      </c>
      <c r="J12" s="35"/>
      <c r="K12" s="33"/>
      <c r="L12" s="35"/>
      <c r="M12" s="62">
        <f>AF4</f>
        <v>5.6</v>
      </c>
      <c r="N12" s="35" t="s">
        <v>10</v>
      </c>
      <c r="O12" s="62">
        <f>AH4</f>
        <v>4.8</v>
      </c>
      <c r="P12" s="35" t="s">
        <v>8</v>
      </c>
      <c r="Q12" s="34" t="s">
        <v>9</v>
      </c>
      <c r="R12" s="5"/>
      <c r="S12" s="43"/>
    </row>
    <row r="13" spans="1:19" ht="18.75">
      <c r="A13" s="42"/>
      <c r="B13" s="5"/>
      <c r="C13" s="21"/>
      <c r="D13" s="5"/>
      <c r="E13" s="62">
        <f>X5</f>
        <v>2.3</v>
      </c>
      <c r="F13" s="35" t="s">
        <v>10</v>
      </c>
      <c r="G13" s="62">
        <f>Z5</f>
        <v>1.8</v>
      </c>
      <c r="H13" s="35" t="s">
        <v>8</v>
      </c>
      <c r="I13" s="34" t="s">
        <v>9</v>
      </c>
      <c r="J13" s="35"/>
      <c r="K13" s="33"/>
      <c r="L13" s="35"/>
      <c r="M13" s="62">
        <f>AF5</f>
        <v>6.2</v>
      </c>
      <c r="N13" s="35" t="s">
        <v>10</v>
      </c>
      <c r="O13" s="62">
        <f>AH5</f>
        <v>3.5</v>
      </c>
      <c r="P13" s="35" t="s">
        <v>8</v>
      </c>
      <c r="Q13" s="34" t="s">
        <v>9</v>
      </c>
      <c r="R13" s="5"/>
      <c r="S13" s="43"/>
    </row>
    <row r="14" spans="1:19" ht="15">
      <c r="A14" s="42"/>
      <c r="B14" s="5"/>
      <c r="C14" s="5"/>
      <c r="D14" s="5"/>
      <c r="E14" s="67"/>
      <c r="F14" s="5"/>
      <c r="G14" s="5"/>
      <c r="H14" s="5"/>
      <c r="I14" s="5"/>
      <c r="J14" s="5"/>
      <c r="K14" s="5"/>
      <c r="L14" s="5"/>
      <c r="M14" s="67"/>
      <c r="N14" s="5"/>
      <c r="O14" s="5"/>
      <c r="P14" s="5"/>
      <c r="Q14" s="5"/>
      <c r="R14" s="5"/>
      <c r="S14" s="43"/>
    </row>
    <row r="15" spans="1:19" ht="15">
      <c r="A15" s="19" t="s">
        <v>50</v>
      </c>
      <c r="B15" s="24"/>
      <c r="C15" s="5"/>
      <c r="D15" s="5"/>
      <c r="E15" s="67"/>
      <c r="F15" s="5"/>
      <c r="G15" s="5"/>
      <c r="H15" s="5"/>
      <c r="I15" s="5"/>
      <c r="J15" s="5"/>
      <c r="K15" s="5"/>
      <c r="L15" s="5"/>
      <c r="M15" s="67"/>
      <c r="N15" s="5"/>
      <c r="O15" s="5"/>
      <c r="P15" s="5"/>
      <c r="Q15" s="5"/>
      <c r="R15" s="5"/>
      <c r="S15" s="43"/>
    </row>
    <row r="16" spans="1:19" ht="15" customHeight="1">
      <c r="A16" s="42"/>
      <c r="B16" s="165" t="s">
        <v>156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6"/>
    </row>
    <row r="17" spans="1:36" ht="15">
      <c r="A17" s="42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6"/>
      <c r="X17" s="21">
        <f ca="1">_XLL.ALEA.ENTRE.BORNES($U$2,$V$2)+(0.1*_XLL.ALEA.ENTRE.BORNES($U$2,$V$2))</f>
        <v>4.3</v>
      </c>
      <c r="Y17" s="5" t="s">
        <v>10</v>
      </c>
      <c r="Z17" s="64">
        <f ca="1">_XLL.ALEA.ENTRE.BORNES($U$3,$X17)-(0.1*_XLL.ALEA.ENTRE.BORNES($U$3,$X17))</f>
        <v>3.7</v>
      </c>
      <c r="AA17" s="5" t="s">
        <v>8</v>
      </c>
      <c r="AB17" s="26" t="s">
        <v>9</v>
      </c>
      <c r="AC17" s="26"/>
      <c r="AD17" s="21"/>
      <c r="AE17" s="5"/>
      <c r="AF17" s="21">
        <f ca="1">_XLL.ALEA.ENTRE.BORNES($U$2,$V$2)+(0.1*_XLL.ALEA.ENTRE.BORNES($U$2,$V$2))</f>
        <v>9.9</v>
      </c>
      <c r="AG17" s="5" t="s">
        <v>10</v>
      </c>
      <c r="AH17" s="64">
        <f ca="1">_XLL.ALEA.ENTRE.BORNES($U$3,$AF17)-(0.1*_XLL.ALEA.ENTRE.BORNES($U$3,$AF17))</f>
        <v>6.2</v>
      </c>
      <c r="AI17" s="5" t="s">
        <v>8</v>
      </c>
      <c r="AJ17" s="26" t="s">
        <v>9</v>
      </c>
    </row>
    <row r="18" spans="1:36" ht="15">
      <c r="A18" s="42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6"/>
      <c r="X18" s="21">
        <f ca="1">_XLL.ALEA.ENTRE.BORNES($U$2,$V$2)+(0.1*_XLL.ALEA.ENTRE.BORNES($U$2,$V$2))</f>
        <v>7.8</v>
      </c>
      <c r="Y18" s="5" t="s">
        <v>10</v>
      </c>
      <c r="Z18" s="64">
        <f ca="1">_XLL.ALEA.ENTRE.BORNES($U$3,$X18)-(0.1*_XLL.ALEA.ENTRE.BORNES($U$3,$X18))</f>
        <v>1.2999999999999998</v>
      </c>
      <c r="AA18" s="5" t="s">
        <v>8</v>
      </c>
      <c r="AB18" s="26" t="s">
        <v>9</v>
      </c>
      <c r="AC18" s="5"/>
      <c r="AD18" s="21"/>
      <c r="AE18" s="5"/>
      <c r="AF18" s="21">
        <f ca="1">_XLL.ALEA.ENTRE.BORNES($U$2,$V$2)+(0.1*_XLL.ALEA.ENTRE.BORNES($U$2,$V$2))</f>
        <v>2.9</v>
      </c>
      <c r="AG18" s="5" t="s">
        <v>10</v>
      </c>
      <c r="AH18" s="64">
        <f ca="1">_XLL.ALEA.ENTRE.BORNES($U$3,$AF18)-(0.1*_XLL.ALEA.ENTRE.BORNES($U$3,$AF18))</f>
        <v>1.8</v>
      </c>
      <c r="AI18" s="5" t="s">
        <v>8</v>
      </c>
      <c r="AJ18" s="26" t="s">
        <v>9</v>
      </c>
    </row>
    <row r="19" spans="1:36" ht="15">
      <c r="A19" s="7"/>
      <c r="B19" s="5"/>
      <c r="C19" s="8"/>
      <c r="D19" s="8"/>
      <c r="E19" s="68"/>
      <c r="F19" s="8"/>
      <c r="G19" s="8"/>
      <c r="H19" s="8"/>
      <c r="I19" s="8"/>
      <c r="J19" s="8"/>
      <c r="K19" s="8"/>
      <c r="L19" s="8"/>
      <c r="M19" s="68"/>
      <c r="N19" s="8"/>
      <c r="O19" s="8"/>
      <c r="P19" s="8"/>
      <c r="Q19" s="8"/>
      <c r="R19" s="8"/>
      <c r="S19" s="9"/>
      <c r="X19" s="21">
        <f ca="1">_XLL.ALEA.ENTRE.BORNES($U$2,$V$2)+(0.1*_XLL.ALEA.ENTRE.BORNES($U$2,$V$2))</f>
        <v>4.9</v>
      </c>
      <c r="Y19" s="5" t="s">
        <v>10</v>
      </c>
      <c r="Z19" s="64">
        <f ca="1">_XLL.ALEA.ENTRE.BORNES($U$3,$X19)-(0.1*_XLL.ALEA.ENTRE.BORNES($U$3,$X19))</f>
        <v>1.7</v>
      </c>
      <c r="AA19" s="5" t="s">
        <v>8</v>
      </c>
      <c r="AB19" s="26" t="s">
        <v>9</v>
      </c>
      <c r="AC19" s="5"/>
      <c r="AD19" s="21"/>
      <c r="AE19" s="5"/>
      <c r="AF19" s="21">
        <f ca="1">_XLL.ALEA.ENTRE.BORNES($U$2,$V$2)+(0.1*_XLL.ALEA.ENTRE.BORNES($U$2,$V$2))</f>
        <v>9.4</v>
      </c>
      <c r="AG19" s="5" t="s">
        <v>10</v>
      </c>
      <c r="AH19" s="64">
        <f ca="1">_XLL.ALEA.ENTRE.BORNES($U$3,$AF19)-(0.1*_XLL.ALEA.ENTRE.BORNES($U$3,$AF19))</f>
        <v>3.8</v>
      </c>
      <c r="AI19" s="5" t="s">
        <v>8</v>
      </c>
      <c r="AJ19" s="26" t="s">
        <v>9</v>
      </c>
    </row>
    <row r="20" spans="1:36" ht="15">
      <c r="A20" s="16"/>
      <c r="B20" s="17"/>
      <c r="C20" s="17"/>
      <c r="D20" s="17"/>
      <c r="E20" s="69"/>
      <c r="F20" s="17"/>
      <c r="G20" s="17"/>
      <c r="H20" s="17"/>
      <c r="I20" s="17"/>
      <c r="J20" s="17"/>
      <c r="K20" s="17"/>
      <c r="L20" s="17"/>
      <c r="M20" s="69"/>
      <c r="N20" s="17"/>
      <c r="O20" s="17"/>
      <c r="P20" s="17"/>
      <c r="Q20" s="17"/>
      <c r="R20" s="17"/>
      <c r="S20" s="18"/>
      <c r="X20" s="21">
        <f ca="1">_XLL.ALEA.ENTRE.BORNES($U$2,$V$2)+(0.1*_XLL.ALEA.ENTRE.BORNES($U$2,$V$2))</f>
        <v>6.8</v>
      </c>
      <c r="Y20" s="5" t="s">
        <v>10</v>
      </c>
      <c r="Z20" s="64">
        <f ca="1">_XLL.ALEA.ENTRE.BORNES($U$3,$X20)-(0.1*_XLL.ALEA.ENTRE.BORNES($U$3,$X20))</f>
        <v>4.4</v>
      </c>
      <c r="AA20" s="5" t="s">
        <v>8</v>
      </c>
      <c r="AB20" s="26" t="s">
        <v>9</v>
      </c>
      <c r="AC20" s="5"/>
      <c r="AD20" s="21"/>
      <c r="AE20" s="5"/>
      <c r="AF20" s="21">
        <f ca="1">_XLL.ALEA.ENTRE.BORNES($U$2,$V$2)+(0.1*_XLL.ALEA.ENTRE.BORNES($U$2,$V$2))</f>
        <v>5.9</v>
      </c>
      <c r="AG20" s="5" t="s">
        <v>10</v>
      </c>
      <c r="AH20" s="64">
        <f ca="1">_XLL.ALEA.ENTRE.BORNES($U$3,$AF20)-(0.1*_XLL.ALEA.ENTRE.BORNES($U$3,$AF20))</f>
        <v>1.8</v>
      </c>
      <c r="AI20" s="5" t="s">
        <v>8</v>
      </c>
      <c r="AJ20" s="26" t="s">
        <v>9</v>
      </c>
    </row>
    <row r="21" spans="1:36" ht="15">
      <c r="A21" s="144" t="s">
        <v>153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6"/>
      <c r="S21" s="142" t="s">
        <v>1</v>
      </c>
      <c r="X21" s="21">
        <f ca="1">_XLL.ALEA.ENTRE.BORNES($U$2,$V$2)+(0.1*_XLL.ALEA.ENTRE.BORNES($U$2,$V$2))</f>
        <v>8.2</v>
      </c>
      <c r="Y21" s="5" t="s">
        <v>10</v>
      </c>
      <c r="Z21" s="64">
        <f ca="1">_XLL.ALEA.ENTRE.BORNES($U$3,$X21)-(0.1*_XLL.ALEA.ENTRE.BORNES($U$3,$X21))</f>
        <v>5.7</v>
      </c>
      <c r="AA21" s="5" t="s">
        <v>8</v>
      </c>
      <c r="AB21" s="26" t="s">
        <v>9</v>
      </c>
      <c r="AC21" s="5"/>
      <c r="AD21" s="21"/>
      <c r="AE21" s="5"/>
      <c r="AF21" s="21">
        <f ca="1">_XLL.ALEA.ENTRE.BORNES($U$2,$V$2)+(0.1*_XLL.ALEA.ENTRE.BORNES($U$2,$V$2))</f>
        <v>7.5</v>
      </c>
      <c r="AG21" s="5" t="s">
        <v>10</v>
      </c>
      <c r="AH21" s="64">
        <f ca="1">_XLL.ALEA.ENTRE.BORNES($U$3,$AF21)-(0.1*_XLL.ALEA.ENTRE.BORNES($U$3,$AF21))</f>
        <v>6.6</v>
      </c>
      <c r="AI21" s="5" t="s">
        <v>8</v>
      </c>
      <c r="AJ21" s="26" t="s">
        <v>9</v>
      </c>
    </row>
    <row r="22" spans="1:19" ht="15">
      <c r="A22" s="1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8"/>
      <c r="S22" s="143"/>
    </row>
    <row r="23" spans="1:19" ht="15">
      <c r="A23" s="12"/>
      <c r="B23" s="13"/>
      <c r="C23" s="5"/>
      <c r="D23" s="13"/>
      <c r="E23" s="70"/>
      <c r="F23" s="13"/>
      <c r="G23" s="13"/>
      <c r="H23" s="13"/>
      <c r="I23" s="13"/>
      <c r="J23" s="13"/>
      <c r="K23" s="13"/>
      <c r="L23" s="13"/>
      <c r="M23" s="70"/>
      <c r="N23" s="13"/>
      <c r="O23" s="13"/>
      <c r="P23" s="13"/>
      <c r="Q23" s="13"/>
      <c r="R23" s="13"/>
      <c r="S23" s="41"/>
    </row>
    <row r="24" spans="1:19" ht="15">
      <c r="A24" s="19" t="s">
        <v>48</v>
      </c>
      <c r="B24" s="24"/>
      <c r="C24" s="5"/>
      <c r="D24" s="5"/>
      <c r="E24" s="67"/>
      <c r="F24" s="5"/>
      <c r="G24" s="5"/>
      <c r="H24" s="5"/>
      <c r="I24" s="5"/>
      <c r="J24" s="5"/>
      <c r="K24" s="5"/>
      <c r="L24" s="5"/>
      <c r="M24" s="67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62">
        <f>X17</f>
        <v>4.3</v>
      </c>
      <c r="F25" s="35" t="s">
        <v>10</v>
      </c>
      <c r="G25" s="62">
        <f>Z17</f>
        <v>3.7</v>
      </c>
      <c r="H25" s="35" t="s">
        <v>8</v>
      </c>
      <c r="I25" s="34" t="s">
        <v>9</v>
      </c>
      <c r="J25" s="34"/>
      <c r="K25" s="33"/>
      <c r="L25" s="35"/>
      <c r="M25" s="62">
        <f>AF17</f>
        <v>9.9</v>
      </c>
      <c r="N25" s="35" t="s">
        <v>10</v>
      </c>
      <c r="O25" s="62">
        <f>AH17</f>
        <v>6.2</v>
      </c>
      <c r="P25" s="35" t="s">
        <v>8</v>
      </c>
      <c r="Q25" s="34" t="s">
        <v>9</v>
      </c>
      <c r="R25" s="5"/>
      <c r="S25" s="43"/>
    </row>
    <row r="26" spans="1:19" ht="18.75">
      <c r="A26" s="42"/>
      <c r="B26" s="5"/>
      <c r="C26" s="21"/>
      <c r="D26" s="5"/>
      <c r="E26" s="62">
        <f>X18</f>
        <v>7.8</v>
      </c>
      <c r="F26" s="35" t="s">
        <v>10</v>
      </c>
      <c r="G26" s="62">
        <f>Z18</f>
        <v>1.2999999999999998</v>
      </c>
      <c r="H26" s="35" t="s">
        <v>8</v>
      </c>
      <c r="I26" s="34" t="s">
        <v>9</v>
      </c>
      <c r="J26" s="35"/>
      <c r="K26" s="33"/>
      <c r="L26" s="35"/>
      <c r="M26" s="62">
        <f>AF18</f>
        <v>2.9</v>
      </c>
      <c r="N26" s="35" t="s">
        <v>10</v>
      </c>
      <c r="O26" s="62">
        <f>AH18</f>
        <v>1.8</v>
      </c>
      <c r="P26" s="35" t="s">
        <v>8</v>
      </c>
      <c r="Q26" s="34" t="s">
        <v>9</v>
      </c>
      <c r="R26" s="5"/>
      <c r="S26" s="43"/>
    </row>
    <row r="27" spans="1:19" ht="18.75">
      <c r="A27" s="42"/>
      <c r="B27" s="5"/>
      <c r="C27" s="21"/>
      <c r="D27" s="5"/>
      <c r="E27" s="62">
        <f>X19</f>
        <v>4.9</v>
      </c>
      <c r="F27" s="35" t="s">
        <v>10</v>
      </c>
      <c r="G27" s="62">
        <f>Z19</f>
        <v>1.7</v>
      </c>
      <c r="H27" s="35" t="s">
        <v>8</v>
      </c>
      <c r="I27" s="34" t="s">
        <v>9</v>
      </c>
      <c r="J27" s="35"/>
      <c r="K27" s="33"/>
      <c r="L27" s="35"/>
      <c r="M27" s="62">
        <f>AF19</f>
        <v>9.4</v>
      </c>
      <c r="N27" s="35" t="s">
        <v>10</v>
      </c>
      <c r="O27" s="62">
        <f>AH19</f>
        <v>3.8</v>
      </c>
      <c r="P27" s="35" t="s">
        <v>8</v>
      </c>
      <c r="Q27" s="34" t="s">
        <v>9</v>
      </c>
      <c r="R27" s="5"/>
      <c r="S27" s="43"/>
    </row>
    <row r="28" spans="1:19" ht="18.75">
      <c r="A28" s="42"/>
      <c r="B28" s="5"/>
      <c r="C28" s="21"/>
      <c r="D28" s="5"/>
      <c r="E28" s="62">
        <f>X20</f>
        <v>6.8</v>
      </c>
      <c r="F28" s="35" t="s">
        <v>10</v>
      </c>
      <c r="G28" s="62">
        <f>Z20</f>
        <v>4.4</v>
      </c>
      <c r="H28" s="35" t="s">
        <v>8</v>
      </c>
      <c r="I28" s="34" t="s">
        <v>9</v>
      </c>
      <c r="J28" s="35"/>
      <c r="K28" s="33"/>
      <c r="L28" s="35"/>
      <c r="M28" s="62">
        <f>AF20</f>
        <v>5.9</v>
      </c>
      <c r="N28" s="35" t="s">
        <v>10</v>
      </c>
      <c r="O28" s="62">
        <f>AH20</f>
        <v>1.8</v>
      </c>
      <c r="P28" s="35" t="s">
        <v>8</v>
      </c>
      <c r="Q28" s="34" t="s">
        <v>9</v>
      </c>
      <c r="R28" s="5"/>
      <c r="S28" s="43"/>
    </row>
    <row r="29" spans="1:19" ht="18.75">
      <c r="A29" s="42"/>
      <c r="B29" s="5"/>
      <c r="C29" s="21"/>
      <c r="D29" s="5"/>
      <c r="E29" s="62">
        <f>X21</f>
        <v>8.2</v>
      </c>
      <c r="F29" s="35" t="s">
        <v>10</v>
      </c>
      <c r="G29" s="62">
        <f>Z21</f>
        <v>5.7</v>
      </c>
      <c r="H29" s="35" t="s">
        <v>8</v>
      </c>
      <c r="I29" s="34" t="s">
        <v>9</v>
      </c>
      <c r="J29" s="35"/>
      <c r="K29" s="33"/>
      <c r="L29" s="35"/>
      <c r="M29" s="62">
        <f>AF21</f>
        <v>7.5</v>
      </c>
      <c r="N29" s="35" t="s">
        <v>10</v>
      </c>
      <c r="O29" s="62">
        <f>AH21</f>
        <v>6.6</v>
      </c>
      <c r="P29" s="35" t="s">
        <v>8</v>
      </c>
      <c r="Q29" s="34" t="s">
        <v>9</v>
      </c>
      <c r="R29" s="5"/>
      <c r="S29" s="43"/>
    </row>
    <row r="30" spans="1:19" ht="15">
      <c r="A30" s="42"/>
      <c r="B30" s="5"/>
      <c r="C30" s="5"/>
      <c r="D30" s="5"/>
      <c r="E30" s="67"/>
      <c r="F30" s="5"/>
      <c r="G30" s="5"/>
      <c r="H30" s="5"/>
      <c r="I30" s="5"/>
      <c r="J30" s="5"/>
      <c r="K30" s="5"/>
      <c r="L30" s="5"/>
      <c r="M30" s="67"/>
      <c r="N30" s="5"/>
      <c r="O30" s="5"/>
      <c r="P30" s="5"/>
      <c r="Q30" s="5"/>
      <c r="R30" s="5"/>
      <c r="S30" s="43"/>
    </row>
    <row r="31" spans="1:19" ht="15">
      <c r="A31" s="19" t="s">
        <v>50</v>
      </c>
      <c r="B31" s="5"/>
      <c r="C31" s="5"/>
      <c r="D31" s="5"/>
      <c r="E31" s="67"/>
      <c r="F31" s="5"/>
      <c r="G31" s="5"/>
      <c r="H31" s="5"/>
      <c r="I31" s="5"/>
      <c r="J31" s="5"/>
      <c r="K31" s="5"/>
      <c r="L31" s="5"/>
      <c r="M31" s="67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67"/>
      <c r="F32" s="5"/>
      <c r="G32" s="5"/>
      <c r="H32" s="5"/>
      <c r="I32" s="5"/>
      <c r="J32" s="5"/>
      <c r="K32" s="5"/>
      <c r="L32" s="5"/>
      <c r="M32" s="67"/>
      <c r="N32" s="5"/>
      <c r="O32" s="5"/>
      <c r="P32" s="5"/>
      <c r="Q32" s="5"/>
      <c r="R32" s="5"/>
      <c r="S32" s="43"/>
    </row>
    <row r="33" spans="1:19" ht="18.75">
      <c r="A33" s="42"/>
      <c r="B33" s="5"/>
      <c r="C33" s="5"/>
      <c r="D33" s="5"/>
      <c r="E33" s="127" t="s">
        <v>154</v>
      </c>
      <c r="F33" s="35"/>
      <c r="G33" s="35"/>
      <c r="H33" s="35"/>
      <c r="I33" s="35"/>
      <c r="J33" s="35"/>
      <c r="K33" s="35"/>
      <c r="L33" s="35"/>
      <c r="M33" s="98"/>
      <c r="N33" s="35"/>
      <c r="O33" s="35"/>
      <c r="P33" s="35"/>
      <c r="Q33" s="35"/>
      <c r="R33" s="5"/>
      <c r="S33" s="43"/>
    </row>
    <row r="34" spans="1:20" ht="18" customHeight="1">
      <c r="A34" s="42"/>
      <c r="B34" s="5"/>
      <c r="C34" s="44"/>
      <c r="D34" s="44"/>
      <c r="E34" s="185" t="s">
        <v>155</v>
      </c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44"/>
      <c r="S34" s="31"/>
      <c r="T34" s="29"/>
    </row>
    <row r="35" spans="1:20" ht="15">
      <c r="A35" s="42"/>
      <c r="B35" s="44"/>
      <c r="C35" s="44"/>
      <c r="D35" s="44"/>
      <c r="E35" s="71"/>
      <c r="F35" s="44"/>
      <c r="G35" s="44"/>
      <c r="H35" s="44"/>
      <c r="I35" s="44"/>
      <c r="J35" s="44"/>
      <c r="K35" s="44"/>
      <c r="L35" s="44"/>
      <c r="M35" s="71"/>
      <c r="N35" s="44"/>
      <c r="O35" s="44"/>
      <c r="P35" s="44"/>
      <c r="Q35" s="44"/>
      <c r="R35" s="44"/>
      <c r="S35" s="31"/>
      <c r="T35" s="29"/>
    </row>
    <row r="36" spans="1:19" ht="15">
      <c r="A36" s="42"/>
      <c r="B36" s="5"/>
      <c r="C36" s="5"/>
      <c r="D36" s="5"/>
      <c r="E36" s="67"/>
      <c r="F36" s="5"/>
      <c r="G36" s="5"/>
      <c r="H36" s="5"/>
      <c r="I36" s="5"/>
      <c r="J36" s="5"/>
      <c r="K36" s="5"/>
      <c r="L36" s="5"/>
      <c r="M36" s="67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69"/>
      <c r="F37" s="17"/>
      <c r="G37" s="17"/>
      <c r="H37" s="17"/>
      <c r="I37" s="17"/>
      <c r="J37" s="17"/>
      <c r="K37" s="17"/>
      <c r="L37" s="17"/>
      <c r="M37" s="69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72"/>
      <c r="F38" s="40"/>
      <c r="G38" s="40"/>
      <c r="H38" s="40"/>
      <c r="I38" s="40"/>
      <c r="J38" s="40"/>
      <c r="K38" s="40"/>
      <c r="L38" s="40"/>
      <c r="M38" s="72"/>
      <c r="N38" s="40"/>
      <c r="O38" s="40"/>
      <c r="P38" s="40"/>
      <c r="Q38" s="40"/>
      <c r="R38" s="40"/>
      <c r="S38" s="41"/>
    </row>
    <row r="39" spans="1:19" ht="15">
      <c r="A39" s="19" t="s">
        <v>53</v>
      </c>
      <c r="B39" s="24"/>
      <c r="C39" s="5"/>
      <c r="D39" s="5"/>
      <c r="E39" s="67"/>
      <c r="F39" s="5"/>
      <c r="G39" s="5"/>
      <c r="H39" s="5"/>
      <c r="I39" s="5"/>
      <c r="J39" s="5"/>
      <c r="K39" s="5"/>
      <c r="L39" s="5"/>
      <c r="M39" s="67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67"/>
      <c r="F40" s="5"/>
      <c r="G40" s="5"/>
      <c r="H40" s="5"/>
      <c r="I40" s="5"/>
      <c r="J40" s="5"/>
      <c r="K40" s="5"/>
      <c r="L40" s="5"/>
      <c r="M40" s="67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67"/>
      <c r="F41" s="5"/>
      <c r="G41" s="5"/>
      <c r="H41" s="5"/>
      <c r="I41" s="5"/>
      <c r="J41" s="5"/>
      <c r="K41" s="5"/>
      <c r="L41" s="5"/>
      <c r="M41" s="67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67"/>
      <c r="F42" s="5"/>
      <c r="G42" s="5"/>
      <c r="H42" s="5"/>
      <c r="I42" s="5"/>
      <c r="J42" s="5"/>
      <c r="K42" s="5"/>
      <c r="L42" s="5"/>
      <c r="M42" s="67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67"/>
      <c r="F43" s="5"/>
      <c r="G43" s="5"/>
      <c r="H43" s="5"/>
      <c r="I43" s="5"/>
      <c r="J43" s="5"/>
      <c r="K43" s="5"/>
      <c r="L43" s="5"/>
      <c r="M43" s="67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67"/>
      <c r="F44" s="5"/>
      <c r="G44" s="5"/>
      <c r="H44" s="5"/>
      <c r="I44" s="5"/>
      <c r="J44" s="5"/>
      <c r="K44" s="5"/>
      <c r="L44" s="5"/>
      <c r="M44" s="67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67"/>
      <c r="F45" s="5"/>
      <c r="G45" s="5"/>
      <c r="H45" s="5"/>
      <c r="I45" s="5"/>
      <c r="J45" s="5"/>
      <c r="K45" s="5"/>
      <c r="L45" s="5"/>
      <c r="M45" s="67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67"/>
      <c r="F46" s="5"/>
      <c r="G46" s="5"/>
      <c r="H46" s="5"/>
      <c r="I46" s="5"/>
      <c r="J46" s="5"/>
      <c r="K46" s="5"/>
      <c r="L46" s="5"/>
      <c r="M46" s="67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68"/>
      <c r="F47" s="8"/>
      <c r="G47" s="8"/>
      <c r="H47" s="8"/>
      <c r="I47" s="8"/>
      <c r="J47" s="8"/>
      <c r="K47" s="8"/>
      <c r="L47" s="8"/>
      <c r="M47" s="6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67"/>
      <c r="F48" s="5"/>
      <c r="G48" s="5"/>
      <c r="H48" s="5"/>
      <c r="I48" s="5"/>
      <c r="J48" s="5"/>
      <c r="K48" s="5"/>
      <c r="L48" s="5"/>
      <c r="M48" s="67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67"/>
      <c r="F49" s="5"/>
      <c r="G49" s="5"/>
      <c r="H49" s="5"/>
      <c r="I49" s="5"/>
      <c r="J49" s="5"/>
      <c r="K49" s="5"/>
      <c r="L49" s="5"/>
      <c r="M49" s="67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68"/>
      <c r="F50" s="8"/>
      <c r="G50" s="8"/>
      <c r="H50" s="8"/>
      <c r="I50" s="8"/>
      <c r="J50" s="8"/>
      <c r="K50" s="8"/>
      <c r="L50" s="8"/>
      <c r="M50" s="68"/>
      <c r="N50" s="8"/>
      <c r="O50" s="8"/>
      <c r="P50" s="8"/>
      <c r="Q50" s="8"/>
      <c r="R50" s="8"/>
      <c r="S50" s="9"/>
    </row>
  </sheetData>
  <sheetProtection/>
  <mergeCells count="13">
    <mergeCell ref="E34:Q34"/>
    <mergeCell ref="A6:R6"/>
    <mergeCell ref="B22:R22"/>
    <mergeCell ref="B16:S18"/>
    <mergeCell ref="S5:S6"/>
    <mergeCell ref="S21:S22"/>
    <mergeCell ref="A21:R21"/>
    <mergeCell ref="A1:A4"/>
    <mergeCell ref="B1:R2"/>
    <mergeCell ref="S1:S4"/>
    <mergeCell ref="C4:R4"/>
    <mergeCell ref="A5:R5"/>
    <mergeCell ref="J3:R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PageLayoutView="0" workbookViewId="0" topLeftCell="A1">
      <selection activeCell="AE11" sqref="AE11"/>
    </sheetView>
  </sheetViews>
  <sheetFormatPr defaultColWidth="11.421875" defaultRowHeight="15"/>
  <cols>
    <col min="1" max="1" width="9.00390625" style="0" customWidth="1"/>
    <col min="2" max="3" width="2.140625" style="0" customWidth="1"/>
    <col min="4" max="4" width="1.7109375" style="0" customWidth="1"/>
    <col min="5" max="5" width="6.8515625" style="0" customWidth="1"/>
    <col min="6" max="6" width="2.140625" style="0" customWidth="1"/>
    <col min="7" max="7" width="5.421875" style="0" customWidth="1"/>
    <col min="8" max="8" width="3.140625" style="0" customWidth="1"/>
    <col min="9" max="9" width="5.421875" style="0" customWidth="1"/>
    <col min="10" max="10" width="2.7109375" style="0" customWidth="1"/>
    <col min="11" max="11" width="2.28125" style="0" customWidth="1"/>
    <col min="12" max="12" width="2.140625" style="0" customWidth="1"/>
    <col min="13" max="13" width="6.140625" style="0" customWidth="1"/>
    <col min="14" max="14" width="2.140625" style="0" customWidth="1"/>
    <col min="15" max="15" width="6.57421875" style="0" customWidth="1"/>
    <col min="16" max="16" width="3.00390625" style="0" customWidth="1"/>
    <col min="17" max="17" width="5.7109375" style="0" customWidth="1"/>
    <col min="18" max="18" width="2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5" width="0" style="0" hidden="1" customWidth="1"/>
  </cols>
  <sheetData>
    <row r="1" spans="1:22" ht="15.75" customHeight="1">
      <c r="A1" s="137"/>
      <c r="B1" s="153" t="s">
        <v>44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49" t="s">
        <v>157</v>
      </c>
      <c r="T1" s="22" t="s">
        <v>3</v>
      </c>
      <c r="U1" s="23" t="s">
        <v>2</v>
      </c>
      <c r="V1" s="23" t="s">
        <v>4</v>
      </c>
    </row>
    <row r="2" spans="1:22" ht="15" customHeight="1">
      <c r="A2" s="138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0"/>
      <c r="T2" t="s">
        <v>5</v>
      </c>
      <c r="U2">
        <v>1</v>
      </c>
      <c r="V2">
        <v>9</v>
      </c>
    </row>
    <row r="3" spans="1:22" ht="15" customHeight="1">
      <c r="A3" s="138"/>
      <c r="B3" s="5"/>
      <c r="C3" s="32"/>
      <c r="D3" s="32"/>
      <c r="E3" s="32"/>
      <c r="F3" s="32"/>
      <c r="G3" s="32"/>
      <c r="H3" s="32"/>
      <c r="I3" s="32"/>
      <c r="J3" s="140" t="s">
        <v>13</v>
      </c>
      <c r="K3" s="140"/>
      <c r="L3" s="140"/>
      <c r="M3" s="140"/>
      <c r="N3" s="140"/>
      <c r="O3" s="140"/>
      <c r="P3" s="140"/>
      <c r="Q3" s="140"/>
      <c r="R3" s="141"/>
      <c r="S3" s="151"/>
      <c r="T3" t="s">
        <v>6</v>
      </c>
      <c r="U3" s="21">
        <v>99</v>
      </c>
      <c r="V3" s="21">
        <v>1</v>
      </c>
    </row>
    <row r="4" spans="1:22" ht="15" customHeight="1">
      <c r="A4" s="139"/>
      <c r="B4" s="38"/>
      <c r="C4" s="135" t="s">
        <v>69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52"/>
      <c r="U4">
        <v>1</v>
      </c>
      <c r="V4">
        <v>9</v>
      </c>
    </row>
    <row r="5" spans="1:19" ht="20.25" customHeight="1">
      <c r="A5" s="159" t="s">
        <v>158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42" t="s">
        <v>1</v>
      </c>
    </row>
    <row r="6" spans="1:19" ht="11.2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3"/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48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42"/>
      <c r="B9" s="26"/>
      <c r="C9" s="5"/>
      <c r="D9" s="5"/>
      <c r="E9" s="62">
        <f ca="1">0.1*_XLL.ALEA.ENTRE.BORNES($U$2,$V$2)</f>
        <v>0.30000000000000004</v>
      </c>
      <c r="F9" s="52" t="s">
        <v>7</v>
      </c>
      <c r="G9" s="34" t="s">
        <v>9</v>
      </c>
      <c r="H9" s="35" t="s">
        <v>8</v>
      </c>
      <c r="I9" s="34">
        <v>1</v>
      </c>
      <c r="J9" s="34"/>
      <c r="K9" s="33"/>
      <c r="L9" s="35"/>
      <c r="M9" s="61">
        <f ca="1">(0.1*_XLL.ALEA.ENTRE.BORNES($U$2,$V$2))+(0.01*_XLL.ALEA.ENTRE.BORNES($U$2,$V$2))</f>
        <v>0.8500000000000001</v>
      </c>
      <c r="N9" s="52" t="s">
        <v>7</v>
      </c>
      <c r="O9" s="34" t="s">
        <v>9</v>
      </c>
      <c r="P9" s="35" t="s">
        <v>8</v>
      </c>
      <c r="Q9" s="34">
        <v>1</v>
      </c>
      <c r="R9" s="26"/>
      <c r="S9" s="43"/>
    </row>
    <row r="10" spans="1:19" ht="18.75">
      <c r="A10" s="42"/>
      <c r="B10" s="5"/>
      <c r="C10" s="5"/>
      <c r="D10" s="5"/>
      <c r="E10" s="62">
        <f ca="1">0.1*_XLL.ALEA.ENTRE.BORNES($U$2,$V$2)</f>
        <v>0.4</v>
      </c>
      <c r="F10" s="52" t="s">
        <v>7</v>
      </c>
      <c r="G10" s="34" t="s">
        <v>9</v>
      </c>
      <c r="H10" s="35" t="s">
        <v>8</v>
      </c>
      <c r="I10" s="34">
        <v>1</v>
      </c>
      <c r="J10" s="35"/>
      <c r="K10" s="33"/>
      <c r="L10" s="35"/>
      <c r="M10" s="61">
        <f ca="1">(0.1*_XLL.ALEA.ENTRE.BORNES($U$2,$V$2))+(0.01*_XLL.ALEA.ENTRE.BORNES($U$2,$V$2))</f>
        <v>0.22</v>
      </c>
      <c r="N10" s="52" t="s">
        <v>7</v>
      </c>
      <c r="O10" s="34" t="s">
        <v>9</v>
      </c>
      <c r="P10" s="35" t="s">
        <v>8</v>
      </c>
      <c r="Q10" s="34">
        <v>1</v>
      </c>
      <c r="R10" s="5"/>
      <c r="S10" s="43"/>
    </row>
    <row r="11" spans="1:19" ht="18.75">
      <c r="A11" s="42"/>
      <c r="B11" s="5"/>
      <c r="C11" s="5"/>
      <c r="D11" s="5"/>
      <c r="E11" s="62">
        <f ca="1">0.1*_XLL.ALEA.ENTRE.BORNES($U$2,$V$2)</f>
        <v>0.1</v>
      </c>
      <c r="F11" s="52" t="s">
        <v>7</v>
      </c>
      <c r="G11" s="34" t="s">
        <v>9</v>
      </c>
      <c r="H11" s="35" t="s">
        <v>8</v>
      </c>
      <c r="I11" s="34">
        <v>1</v>
      </c>
      <c r="J11" s="35"/>
      <c r="K11" s="33"/>
      <c r="L11" s="35"/>
      <c r="M11" s="61">
        <f ca="1">(0.1*_XLL.ALEA.ENTRE.BORNES($U$2,$V$2))+(0.01*_XLL.ALEA.ENTRE.BORNES($U$2,$V$2))</f>
        <v>0.98</v>
      </c>
      <c r="N11" s="52" t="s">
        <v>7</v>
      </c>
      <c r="O11" s="34" t="s">
        <v>9</v>
      </c>
      <c r="P11" s="35" t="s">
        <v>8</v>
      </c>
      <c r="Q11" s="34">
        <v>1</v>
      </c>
      <c r="R11" s="5"/>
      <c r="S11" s="43"/>
    </row>
    <row r="12" spans="1:19" ht="18.75">
      <c r="A12" s="42"/>
      <c r="B12" s="5"/>
      <c r="C12" s="5"/>
      <c r="D12" s="5"/>
      <c r="E12" s="62">
        <f ca="1">0.1*_XLL.ALEA.ENTRE.BORNES($U$2,$V$2)</f>
        <v>0.30000000000000004</v>
      </c>
      <c r="F12" s="52" t="s">
        <v>7</v>
      </c>
      <c r="G12" s="34" t="s">
        <v>9</v>
      </c>
      <c r="H12" s="35" t="s">
        <v>8</v>
      </c>
      <c r="I12" s="34">
        <v>1</v>
      </c>
      <c r="J12" s="35"/>
      <c r="K12" s="33"/>
      <c r="L12" s="35"/>
      <c r="M12" s="61">
        <f ca="1">(0.1*_XLL.ALEA.ENTRE.BORNES($U$2,$V$2))+(0.01*_XLL.ALEA.ENTRE.BORNES($U$2,$V$2))</f>
        <v>0.36000000000000004</v>
      </c>
      <c r="N12" s="52" t="s">
        <v>7</v>
      </c>
      <c r="O12" s="34" t="s">
        <v>9</v>
      </c>
      <c r="P12" s="35" t="s">
        <v>8</v>
      </c>
      <c r="Q12" s="34">
        <v>1</v>
      </c>
      <c r="R12" s="5"/>
      <c r="S12" s="43"/>
    </row>
    <row r="13" spans="1:19" ht="18.75">
      <c r="A13" s="42"/>
      <c r="B13" s="5"/>
      <c r="C13" s="5"/>
      <c r="D13" s="5"/>
      <c r="E13" s="62">
        <f ca="1">0.1*_XLL.ALEA.ENTRE.BORNES($U$2,$V$2)</f>
        <v>0.6000000000000001</v>
      </c>
      <c r="F13" s="52" t="s">
        <v>7</v>
      </c>
      <c r="G13" s="34" t="s">
        <v>9</v>
      </c>
      <c r="H13" s="35" t="s">
        <v>8</v>
      </c>
      <c r="I13" s="34">
        <v>1</v>
      </c>
      <c r="J13" s="35"/>
      <c r="K13" s="33"/>
      <c r="L13" s="35"/>
      <c r="M13" s="61">
        <f ca="1">(0.1*_XLL.ALEA.ENTRE.BORNES($U$2,$V$2))+(0.01*_XLL.ALEA.ENTRE.BORNES($U$2,$V$2))</f>
        <v>0.6100000000000001</v>
      </c>
      <c r="N13" s="52" t="s">
        <v>7</v>
      </c>
      <c r="O13" s="34" t="s">
        <v>9</v>
      </c>
      <c r="P13" s="35" t="s">
        <v>8</v>
      </c>
      <c r="Q13" s="34">
        <v>1</v>
      </c>
      <c r="R13" s="5"/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50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</row>
    <row r="17" spans="1:19" ht="18.75">
      <c r="A17" s="42"/>
      <c r="B17" s="133" t="s">
        <v>181</v>
      </c>
      <c r="C17" s="5"/>
      <c r="D17" s="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97"/>
    </row>
    <row r="18" spans="1:19" ht="1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59" t="s">
        <v>159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1"/>
      <c r="S21" s="39" t="s">
        <v>1</v>
      </c>
    </row>
    <row r="22" spans="1:19" ht="15" customHeight="1" hidden="1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4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48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62">
        <f ca="1">0.1*_XLL.ALEA.ENTRE.BORNES($U$2,$V$2)</f>
        <v>0.9</v>
      </c>
      <c r="F25" s="52" t="s">
        <v>7</v>
      </c>
      <c r="G25" s="34" t="s">
        <v>9</v>
      </c>
      <c r="H25" s="35" t="s">
        <v>8</v>
      </c>
      <c r="I25" s="34">
        <v>1</v>
      </c>
      <c r="J25" s="34"/>
      <c r="K25" s="33"/>
      <c r="L25" s="35"/>
      <c r="M25" s="61">
        <f ca="1">(0.1*_XLL.ALEA.ENTRE.BORNES($U$2,$V$2))+(0.01*_XLL.ALEA.ENTRE.BORNES($U$2,$V$2))</f>
        <v>0.99</v>
      </c>
      <c r="N25" s="52" t="s">
        <v>7</v>
      </c>
      <c r="O25" s="34" t="s">
        <v>9</v>
      </c>
      <c r="P25" s="35" t="s">
        <v>8</v>
      </c>
      <c r="Q25" s="34">
        <v>1</v>
      </c>
      <c r="R25" s="5"/>
      <c r="S25" s="43"/>
    </row>
    <row r="26" spans="1:19" ht="18.75">
      <c r="A26" s="42"/>
      <c r="B26" s="5"/>
      <c r="C26" s="21"/>
      <c r="D26" s="5"/>
      <c r="E26" s="62">
        <f ca="1">0.1*_XLL.ALEA.ENTRE.BORNES($U$2,$V$2)</f>
        <v>0.8</v>
      </c>
      <c r="F26" s="52" t="s">
        <v>7</v>
      </c>
      <c r="G26" s="34" t="s">
        <v>9</v>
      </c>
      <c r="H26" s="35" t="s">
        <v>8</v>
      </c>
      <c r="I26" s="34">
        <v>1</v>
      </c>
      <c r="J26" s="35"/>
      <c r="K26" s="33"/>
      <c r="L26" s="35"/>
      <c r="M26" s="61">
        <f ca="1">(0.1*_XLL.ALEA.ENTRE.BORNES($U$2,$V$2))+(0.01*_XLL.ALEA.ENTRE.BORNES($U$2,$V$2))</f>
        <v>0.22</v>
      </c>
      <c r="N26" s="52" t="s">
        <v>7</v>
      </c>
      <c r="O26" s="34" t="s">
        <v>9</v>
      </c>
      <c r="P26" s="35" t="s">
        <v>8</v>
      </c>
      <c r="Q26" s="34">
        <v>1</v>
      </c>
      <c r="R26" s="5"/>
      <c r="S26" s="43"/>
    </row>
    <row r="27" spans="1:19" ht="18.75">
      <c r="A27" s="42"/>
      <c r="B27" s="5"/>
      <c r="C27" s="21"/>
      <c r="D27" s="5"/>
      <c r="E27" s="62">
        <f ca="1">0.1*_XLL.ALEA.ENTRE.BORNES($U$2,$V$2)</f>
        <v>0.5</v>
      </c>
      <c r="F27" s="52" t="s">
        <v>7</v>
      </c>
      <c r="G27" s="34" t="s">
        <v>9</v>
      </c>
      <c r="H27" s="35" t="s">
        <v>8</v>
      </c>
      <c r="I27" s="34">
        <v>1</v>
      </c>
      <c r="J27" s="35"/>
      <c r="K27" s="33"/>
      <c r="L27" s="35"/>
      <c r="M27" s="61">
        <f ca="1">(0.1*_XLL.ALEA.ENTRE.BORNES($U$2,$V$2))+(0.01*_XLL.ALEA.ENTRE.BORNES($U$2,$V$2))</f>
        <v>0.48000000000000004</v>
      </c>
      <c r="N27" s="52" t="s">
        <v>7</v>
      </c>
      <c r="O27" s="34" t="s">
        <v>9</v>
      </c>
      <c r="P27" s="35" t="s">
        <v>8</v>
      </c>
      <c r="Q27" s="34">
        <v>1</v>
      </c>
      <c r="R27" s="5"/>
      <c r="S27" s="43"/>
    </row>
    <row r="28" spans="1:19" ht="18.75">
      <c r="A28" s="42"/>
      <c r="B28" s="5"/>
      <c r="C28" s="21"/>
      <c r="D28" s="5"/>
      <c r="E28" s="62">
        <f ca="1">0.1*_XLL.ALEA.ENTRE.BORNES($U$2,$V$2)</f>
        <v>0.5</v>
      </c>
      <c r="F28" s="52" t="s">
        <v>7</v>
      </c>
      <c r="G28" s="34" t="s">
        <v>9</v>
      </c>
      <c r="H28" s="35" t="s">
        <v>8</v>
      </c>
      <c r="I28" s="34">
        <v>1</v>
      </c>
      <c r="J28" s="35"/>
      <c r="K28" s="33"/>
      <c r="L28" s="35"/>
      <c r="M28" s="61">
        <f ca="1">(0.1*_XLL.ALEA.ENTRE.BORNES($U$2,$V$2))+(0.01*_XLL.ALEA.ENTRE.BORNES($U$2,$V$2))</f>
        <v>0.88</v>
      </c>
      <c r="N28" s="52" t="s">
        <v>7</v>
      </c>
      <c r="O28" s="34" t="s">
        <v>9</v>
      </c>
      <c r="P28" s="35" t="s">
        <v>8</v>
      </c>
      <c r="Q28" s="34">
        <v>1</v>
      </c>
      <c r="R28" s="5"/>
      <c r="S28" s="43"/>
    </row>
    <row r="29" spans="1:19" ht="18.75">
      <c r="A29" s="42"/>
      <c r="B29" s="5"/>
      <c r="C29" s="21"/>
      <c r="D29" s="5"/>
      <c r="E29" s="62">
        <f ca="1">0.1*_XLL.ALEA.ENTRE.BORNES($U$2,$V$2)</f>
        <v>0.1</v>
      </c>
      <c r="F29" s="52" t="s">
        <v>7</v>
      </c>
      <c r="G29" s="34" t="s">
        <v>9</v>
      </c>
      <c r="H29" s="35" t="s">
        <v>8</v>
      </c>
      <c r="I29" s="34">
        <v>1</v>
      </c>
      <c r="J29" s="35"/>
      <c r="K29" s="33"/>
      <c r="L29" s="35"/>
      <c r="M29" s="61">
        <f ca="1">(0.1*_XLL.ALEA.ENTRE.BORNES($U$2,$V$2))+(0.01*_XLL.ALEA.ENTRE.BORNES($U$2,$V$2))</f>
        <v>0.25</v>
      </c>
      <c r="N29" s="52" t="s">
        <v>7</v>
      </c>
      <c r="O29" s="34" t="s">
        <v>9</v>
      </c>
      <c r="P29" s="35" t="s">
        <v>8</v>
      </c>
      <c r="Q29" s="34">
        <v>1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50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8.75">
      <c r="A32" s="42"/>
      <c r="B32" s="24"/>
      <c r="C32" s="35"/>
      <c r="D32" s="35"/>
      <c r="E32" s="35"/>
      <c r="F32" s="35"/>
      <c r="G32" s="126" t="s">
        <v>160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43"/>
    </row>
    <row r="33" spans="1:19" ht="19.5" customHeight="1">
      <c r="A33" s="42"/>
      <c r="B33" s="5"/>
      <c r="C33" s="175" t="s">
        <v>39</v>
      </c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31"/>
    </row>
    <row r="34" spans="1:19" ht="15">
      <c r="A34" s="42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31"/>
    </row>
    <row r="35" spans="1:19" ht="15">
      <c r="A35" s="4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53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C33:R33"/>
    <mergeCell ref="A21:R22"/>
    <mergeCell ref="J3:R3"/>
    <mergeCell ref="S5:S6"/>
    <mergeCell ref="A1:A4"/>
    <mergeCell ref="B1:R2"/>
    <mergeCell ref="S1:S4"/>
    <mergeCell ref="C4:R4"/>
    <mergeCell ref="A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zoomScalePageLayoutView="0" workbookViewId="0" topLeftCell="A1">
      <selection activeCell="AF13" sqref="AF13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421875" style="0" customWidth="1"/>
    <col min="5" max="5" width="5.421875" style="0" customWidth="1"/>
    <col min="6" max="6" width="2.140625" style="0" customWidth="1"/>
    <col min="7" max="7" width="4.00390625" style="0" customWidth="1"/>
    <col min="8" max="8" width="3.140625" style="0" customWidth="1"/>
    <col min="9" max="9" width="5.421875" style="0" customWidth="1"/>
    <col min="10" max="10" width="2.421875" style="0" customWidth="1"/>
    <col min="11" max="11" width="2.57421875" style="0" customWidth="1"/>
    <col min="12" max="12" width="2.7109375" style="0" customWidth="1"/>
    <col min="13" max="13" width="6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  <col min="24" max="24" width="5.00390625" style="0" customWidth="1"/>
    <col min="25" max="25" width="2.7109375" style="0" customWidth="1"/>
    <col min="26" max="26" width="4.140625" style="0" customWidth="1"/>
    <col min="27" max="27" width="1.8515625" style="0" customWidth="1"/>
    <col min="28" max="28" width="4.57421875" style="0" customWidth="1"/>
    <col min="29" max="29" width="1.7109375" style="0" customWidth="1"/>
    <col min="30" max="30" width="1.8515625" style="0" customWidth="1"/>
    <col min="31" max="31" width="2.00390625" style="0" customWidth="1"/>
    <col min="32" max="32" width="6.140625" style="0" customWidth="1"/>
    <col min="33" max="33" width="2.140625" style="0" customWidth="1"/>
    <col min="34" max="34" width="6.140625" style="0" customWidth="1"/>
    <col min="35" max="35" width="2.00390625" style="0" customWidth="1"/>
    <col min="36" max="36" width="6.140625" style="0" customWidth="1"/>
  </cols>
  <sheetData>
    <row r="1" spans="1:36" ht="15.75" customHeight="1">
      <c r="A1" s="137"/>
      <c r="B1" s="153" t="s">
        <v>44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49" t="s">
        <v>56</v>
      </c>
      <c r="T1" s="22" t="s">
        <v>3</v>
      </c>
      <c r="U1" s="23" t="s">
        <v>2</v>
      </c>
      <c r="V1" s="23" t="s">
        <v>4</v>
      </c>
      <c r="X1" s="21"/>
      <c r="Y1" s="5"/>
      <c r="Z1" s="21"/>
      <c r="AA1" s="5"/>
      <c r="AB1" s="26"/>
      <c r="AC1" s="26"/>
      <c r="AD1" s="21"/>
      <c r="AE1" s="5"/>
      <c r="AF1" s="21"/>
      <c r="AG1" s="5"/>
      <c r="AH1" s="21"/>
      <c r="AI1" s="5"/>
      <c r="AJ1" s="26"/>
    </row>
    <row r="2" spans="1:36" ht="15" customHeight="1">
      <c r="A2" s="138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0"/>
      <c r="T2" t="s">
        <v>5</v>
      </c>
      <c r="U2">
        <v>10</v>
      </c>
      <c r="V2">
        <v>250</v>
      </c>
      <c r="X2" s="21"/>
      <c r="Y2" s="5"/>
      <c r="Z2" s="21"/>
      <c r="AA2" s="5"/>
      <c r="AB2" s="26"/>
      <c r="AC2" s="5"/>
      <c r="AD2" s="21"/>
      <c r="AE2" s="5"/>
      <c r="AF2" s="21"/>
      <c r="AG2" s="5"/>
      <c r="AH2" s="21"/>
      <c r="AI2" s="5"/>
      <c r="AJ2" s="26"/>
    </row>
    <row r="3" spans="1:36" ht="15" customHeight="1">
      <c r="A3" s="138"/>
      <c r="B3" s="59"/>
      <c r="C3" s="32"/>
      <c r="D3" s="32"/>
      <c r="E3" s="32"/>
      <c r="F3" s="32"/>
      <c r="G3" s="32"/>
      <c r="H3" s="32"/>
      <c r="I3" s="32"/>
      <c r="J3" s="140" t="s">
        <v>13</v>
      </c>
      <c r="K3" s="140"/>
      <c r="L3" s="140"/>
      <c r="M3" s="140"/>
      <c r="N3" s="140"/>
      <c r="O3" s="140"/>
      <c r="P3" s="140"/>
      <c r="Q3" s="140"/>
      <c r="R3" s="141"/>
      <c r="S3" s="151"/>
      <c r="T3" t="s">
        <v>6</v>
      </c>
      <c r="U3" s="21">
        <v>1</v>
      </c>
      <c r="V3" s="21">
        <v>9</v>
      </c>
      <c r="X3" s="21"/>
      <c r="Y3" s="5"/>
      <c r="Z3" s="21"/>
      <c r="AA3" s="5"/>
      <c r="AB3" s="26"/>
      <c r="AC3" s="5"/>
      <c r="AD3" s="21"/>
      <c r="AE3" s="5"/>
      <c r="AF3" s="21"/>
      <c r="AG3" s="5"/>
      <c r="AH3" s="21"/>
      <c r="AI3" s="5"/>
      <c r="AJ3" s="26"/>
    </row>
    <row r="4" spans="1:36" ht="15" customHeight="1">
      <c r="A4" s="139"/>
      <c r="B4" s="53"/>
      <c r="C4" s="135" t="s">
        <v>54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52"/>
      <c r="X4" s="21"/>
      <c r="Y4" s="5"/>
      <c r="Z4" s="21"/>
      <c r="AA4" s="5"/>
      <c r="AB4" s="26"/>
      <c r="AC4" s="5"/>
      <c r="AD4" s="21"/>
      <c r="AE4" s="5"/>
      <c r="AF4" s="21"/>
      <c r="AG4" s="5"/>
      <c r="AH4" s="21"/>
      <c r="AI4" s="5"/>
      <c r="AJ4" s="26"/>
    </row>
    <row r="5" spans="1:36" ht="15">
      <c r="A5" s="144" t="s">
        <v>57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6"/>
      <c r="S5" s="142" t="s">
        <v>1</v>
      </c>
      <c r="X5" s="21"/>
      <c r="Y5" s="5"/>
      <c r="Z5" s="21"/>
      <c r="AA5" s="5"/>
      <c r="AB5" s="26"/>
      <c r="AC5" s="5"/>
      <c r="AD5" s="21"/>
      <c r="AE5" s="5"/>
      <c r="AF5" s="21"/>
      <c r="AG5" s="5"/>
      <c r="AH5" s="21"/>
      <c r="AI5" s="5"/>
      <c r="AJ5" s="26"/>
    </row>
    <row r="6" spans="1:19" ht="15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  <c r="S6" s="143"/>
    </row>
    <row r="7" spans="1:36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7"/>
      <c r="X7" s="21"/>
      <c r="Y7" s="5"/>
      <c r="Z7" s="21"/>
      <c r="AA7" s="5"/>
      <c r="AB7" s="26"/>
      <c r="AC7" s="26"/>
      <c r="AD7" s="21"/>
      <c r="AE7" s="5"/>
      <c r="AF7" s="21"/>
      <c r="AG7" s="5"/>
      <c r="AH7" s="21"/>
      <c r="AI7" s="5"/>
      <c r="AJ7" s="26"/>
    </row>
    <row r="8" spans="1:36" ht="15">
      <c r="A8" s="19" t="s">
        <v>48</v>
      </c>
      <c r="B8" s="2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X8" s="21"/>
      <c r="Y8" s="5"/>
      <c r="Z8" s="21"/>
      <c r="AA8" s="5"/>
      <c r="AB8" s="26"/>
      <c r="AC8" s="5"/>
      <c r="AD8" s="21"/>
      <c r="AE8" s="5"/>
      <c r="AF8" s="21"/>
      <c r="AG8" s="5"/>
      <c r="AH8" s="21"/>
      <c r="AI8" s="5"/>
      <c r="AJ8" s="26"/>
    </row>
    <row r="9" spans="1:36" ht="18.75">
      <c r="A9" s="58"/>
      <c r="B9" s="26"/>
      <c r="C9" s="21"/>
      <c r="D9" s="59"/>
      <c r="E9" s="55">
        <f ca="1">_XLL.ALEA.ENTRE.BORNES($U$2,$V$2)</f>
        <v>17</v>
      </c>
      <c r="F9" s="94" t="s">
        <v>7</v>
      </c>
      <c r="G9" s="55">
        <v>9</v>
      </c>
      <c r="H9" s="94" t="s">
        <v>8</v>
      </c>
      <c r="I9" s="93" t="s">
        <v>9</v>
      </c>
      <c r="J9" s="93"/>
      <c r="K9" s="55"/>
      <c r="L9" s="94"/>
      <c r="M9" s="55">
        <f ca="1">_XLL.ALEA.ENTRE.BORNES($U$2,$V$2)</f>
        <v>250</v>
      </c>
      <c r="N9" s="94" t="s">
        <v>7</v>
      </c>
      <c r="O9" s="55">
        <v>19</v>
      </c>
      <c r="P9" s="94" t="s">
        <v>8</v>
      </c>
      <c r="Q9" s="93" t="s">
        <v>9</v>
      </c>
      <c r="R9" s="26"/>
      <c r="S9" s="60"/>
      <c r="X9" s="21"/>
      <c r="Y9" s="5"/>
      <c r="Z9" s="21"/>
      <c r="AA9" s="5"/>
      <c r="AB9" s="26"/>
      <c r="AC9" s="5"/>
      <c r="AD9" s="21"/>
      <c r="AE9" s="5"/>
      <c r="AF9" s="21"/>
      <c r="AG9" s="5"/>
      <c r="AH9" s="21"/>
      <c r="AI9" s="5"/>
      <c r="AJ9" s="26"/>
    </row>
    <row r="10" spans="1:36" ht="18.75">
      <c r="A10" s="58"/>
      <c r="B10" s="59"/>
      <c r="C10" s="21"/>
      <c r="D10" s="59"/>
      <c r="E10" s="55">
        <f ca="1">_XLL.ALEA.ENTRE.BORNES($U$2,$V$2)</f>
        <v>100</v>
      </c>
      <c r="F10" s="94" t="s">
        <v>7</v>
      </c>
      <c r="G10" s="55">
        <v>9</v>
      </c>
      <c r="H10" s="94" t="s">
        <v>8</v>
      </c>
      <c r="I10" s="93" t="s">
        <v>9</v>
      </c>
      <c r="J10" s="94"/>
      <c r="K10" s="55"/>
      <c r="L10" s="94"/>
      <c r="M10" s="55">
        <f ca="1">_XLL.ALEA.ENTRE.BORNES($U$2,$V$2)</f>
        <v>78</v>
      </c>
      <c r="N10" s="94" t="s">
        <v>7</v>
      </c>
      <c r="O10" s="55">
        <v>19</v>
      </c>
      <c r="P10" s="94" t="s">
        <v>8</v>
      </c>
      <c r="Q10" s="93" t="s">
        <v>9</v>
      </c>
      <c r="R10" s="59"/>
      <c r="S10" s="60"/>
      <c r="X10" s="21"/>
      <c r="Y10" s="5"/>
      <c r="Z10" s="21"/>
      <c r="AA10" s="5"/>
      <c r="AB10" s="26"/>
      <c r="AC10" s="5"/>
      <c r="AD10" s="21"/>
      <c r="AE10" s="5"/>
      <c r="AF10" s="21"/>
      <c r="AG10" s="5"/>
      <c r="AH10" s="21"/>
      <c r="AI10" s="5"/>
      <c r="AJ10" s="26"/>
    </row>
    <row r="11" spans="1:36" ht="18.75">
      <c r="A11" s="58"/>
      <c r="B11" s="59"/>
      <c r="C11" s="21"/>
      <c r="D11" s="59"/>
      <c r="E11" s="55">
        <f ca="1">_XLL.ALEA.ENTRE.BORNES($U$2,$V$2)</f>
        <v>32</v>
      </c>
      <c r="F11" s="94" t="s">
        <v>7</v>
      </c>
      <c r="G11" s="55">
        <v>9</v>
      </c>
      <c r="H11" s="94" t="s">
        <v>8</v>
      </c>
      <c r="I11" s="93" t="s">
        <v>9</v>
      </c>
      <c r="J11" s="94"/>
      <c r="K11" s="55"/>
      <c r="L11" s="94"/>
      <c r="M11" s="55">
        <f ca="1">_XLL.ALEA.ENTRE.BORNES($U$2,$V$2)</f>
        <v>173</v>
      </c>
      <c r="N11" s="94" t="s">
        <v>7</v>
      </c>
      <c r="O11" s="55">
        <v>19</v>
      </c>
      <c r="P11" s="94" t="s">
        <v>8</v>
      </c>
      <c r="Q11" s="93" t="s">
        <v>9</v>
      </c>
      <c r="R11" s="59"/>
      <c r="S11" s="60"/>
      <c r="X11" s="21"/>
      <c r="Y11" s="5"/>
      <c r="Z11" s="21"/>
      <c r="AA11" s="5"/>
      <c r="AB11" s="26"/>
      <c r="AC11" s="5"/>
      <c r="AD11" s="21"/>
      <c r="AE11" s="5"/>
      <c r="AF11" s="21"/>
      <c r="AG11" s="5"/>
      <c r="AH11" s="21"/>
      <c r="AI11" s="5"/>
      <c r="AJ11" s="26"/>
    </row>
    <row r="12" spans="1:19" ht="18.75">
      <c r="A12" s="58"/>
      <c r="B12" s="59"/>
      <c r="C12" s="21"/>
      <c r="D12" s="59"/>
      <c r="E12" s="55">
        <f ca="1">_XLL.ALEA.ENTRE.BORNES($U$2,$V$2)</f>
        <v>240</v>
      </c>
      <c r="F12" s="94" t="s">
        <v>7</v>
      </c>
      <c r="G12" s="55">
        <v>9</v>
      </c>
      <c r="H12" s="94" t="s">
        <v>8</v>
      </c>
      <c r="I12" s="93" t="s">
        <v>9</v>
      </c>
      <c r="J12" s="94"/>
      <c r="K12" s="55"/>
      <c r="L12" s="94"/>
      <c r="M12" s="55">
        <f ca="1">_XLL.ALEA.ENTRE.BORNES($U$2,$V$2)</f>
        <v>19</v>
      </c>
      <c r="N12" s="94" t="s">
        <v>7</v>
      </c>
      <c r="O12" s="55">
        <v>19</v>
      </c>
      <c r="P12" s="94" t="s">
        <v>8</v>
      </c>
      <c r="Q12" s="93" t="s">
        <v>9</v>
      </c>
      <c r="R12" s="59"/>
      <c r="S12" s="60"/>
    </row>
    <row r="13" spans="1:19" ht="18.75">
      <c r="A13" s="58"/>
      <c r="B13" s="59"/>
      <c r="C13" s="21"/>
      <c r="D13" s="59"/>
      <c r="E13" s="55">
        <f ca="1">_XLL.ALEA.ENTRE.BORNES($U$2,$V$2)</f>
        <v>210</v>
      </c>
      <c r="F13" s="94" t="s">
        <v>7</v>
      </c>
      <c r="G13" s="55">
        <v>9</v>
      </c>
      <c r="H13" s="94" t="s">
        <v>8</v>
      </c>
      <c r="I13" s="93" t="s">
        <v>9</v>
      </c>
      <c r="J13" s="94"/>
      <c r="K13" s="55"/>
      <c r="L13" s="94"/>
      <c r="M13" s="55">
        <f ca="1">_XLL.ALEA.ENTRE.BORNES($U$2,$V$2)</f>
        <v>74</v>
      </c>
      <c r="N13" s="94" t="s">
        <v>7</v>
      </c>
      <c r="O13" s="55">
        <v>19</v>
      </c>
      <c r="P13" s="94" t="s">
        <v>8</v>
      </c>
      <c r="Q13" s="93" t="s">
        <v>9</v>
      </c>
      <c r="R13" s="59"/>
      <c r="S13" s="60"/>
    </row>
    <row r="14" spans="1:19" ht="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</row>
    <row r="15" spans="1:19" ht="15">
      <c r="A15" s="19" t="s">
        <v>50</v>
      </c>
      <c r="B15" s="24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</row>
    <row r="16" spans="1:19" ht="15">
      <c r="A16" s="58"/>
      <c r="B16" s="59"/>
      <c r="C16" s="59"/>
      <c r="D16" s="59"/>
      <c r="E16" s="59"/>
      <c r="F16" s="108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85"/>
    </row>
    <row r="17" spans="1:19" ht="15">
      <c r="A17" s="58"/>
      <c r="B17" s="59"/>
      <c r="C17" s="59"/>
      <c r="D17" s="59"/>
      <c r="E17" s="59"/>
      <c r="F17" s="108" t="s">
        <v>61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</row>
    <row r="18" spans="1:19" ht="15">
      <c r="A18" s="58"/>
      <c r="B18" s="59"/>
      <c r="C18" s="59"/>
      <c r="D18" s="59"/>
      <c r="E18" s="59"/>
      <c r="F18" s="108" t="s">
        <v>62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</row>
    <row r="19" spans="1:19" ht="15">
      <c r="A19" s="7"/>
      <c r="B19" s="8"/>
      <c r="C19" s="8"/>
      <c r="D19" s="8"/>
      <c r="E19" s="8"/>
      <c r="F19" s="8" t="s">
        <v>63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15">
      <c r="A21" s="20" t="s">
        <v>58</v>
      </c>
      <c r="B21" s="25"/>
      <c r="C21" s="56"/>
      <c r="D21" s="11"/>
      <c r="E21" s="11"/>
      <c r="F21" s="1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142" t="s">
        <v>1</v>
      </c>
    </row>
    <row r="22" spans="1:19" ht="15">
      <c r="A22" s="1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8"/>
      <c r="S22" s="143"/>
    </row>
    <row r="23" spans="1:19" ht="15">
      <c r="A23" s="12"/>
      <c r="B23" s="13"/>
      <c r="C23" s="5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57"/>
    </row>
    <row r="24" spans="1:19" ht="15">
      <c r="A24" s="19" t="s">
        <v>48</v>
      </c>
      <c r="B24" s="2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</row>
    <row r="25" spans="1:19" ht="18.75">
      <c r="A25" s="58"/>
      <c r="B25" s="59"/>
      <c r="C25" s="21"/>
      <c r="D25" s="59"/>
      <c r="E25" s="55">
        <f ca="1">_XLL.ALEA.ENTRE.BORNES($U$2,$V$2)</f>
        <v>221</v>
      </c>
      <c r="F25" s="94" t="s">
        <v>7</v>
      </c>
      <c r="G25" s="55">
        <v>9</v>
      </c>
      <c r="H25" s="94" t="s">
        <v>8</v>
      </c>
      <c r="I25" s="93" t="s">
        <v>9</v>
      </c>
      <c r="J25" s="93"/>
      <c r="K25" s="55"/>
      <c r="L25" s="94"/>
      <c r="M25" s="55">
        <f ca="1">_XLL.ALEA.ENTRE.BORNES($U$2,$V$2)</f>
        <v>139</v>
      </c>
      <c r="N25" s="94" t="s">
        <v>7</v>
      </c>
      <c r="O25" s="55">
        <v>19</v>
      </c>
      <c r="P25" s="94" t="s">
        <v>8</v>
      </c>
      <c r="Q25" s="93" t="s">
        <v>9</v>
      </c>
      <c r="R25" s="59"/>
      <c r="S25" s="60"/>
    </row>
    <row r="26" spans="1:19" ht="18.75">
      <c r="A26" s="58"/>
      <c r="B26" s="59"/>
      <c r="C26" s="21"/>
      <c r="D26" s="59"/>
      <c r="E26" s="55">
        <f ca="1">_XLL.ALEA.ENTRE.BORNES($U$2,$V$2)</f>
        <v>194</v>
      </c>
      <c r="F26" s="94" t="s">
        <v>7</v>
      </c>
      <c r="G26" s="55">
        <v>9</v>
      </c>
      <c r="H26" s="94" t="s">
        <v>8</v>
      </c>
      <c r="I26" s="93" t="s">
        <v>9</v>
      </c>
      <c r="J26" s="94"/>
      <c r="K26" s="55"/>
      <c r="L26" s="94"/>
      <c r="M26" s="55">
        <f ca="1">_XLL.ALEA.ENTRE.BORNES($U$2,$V$2)</f>
        <v>247</v>
      </c>
      <c r="N26" s="94" t="s">
        <v>7</v>
      </c>
      <c r="O26" s="55">
        <v>19</v>
      </c>
      <c r="P26" s="94" t="s">
        <v>8</v>
      </c>
      <c r="Q26" s="93" t="s">
        <v>9</v>
      </c>
      <c r="R26" s="59"/>
      <c r="S26" s="60"/>
    </row>
    <row r="27" spans="1:19" ht="18.75">
      <c r="A27" s="58"/>
      <c r="B27" s="59"/>
      <c r="C27" s="21"/>
      <c r="D27" s="59"/>
      <c r="E27" s="55">
        <f ca="1">_XLL.ALEA.ENTRE.BORNES($U$2,$V$2)</f>
        <v>237</v>
      </c>
      <c r="F27" s="94" t="s">
        <v>7</v>
      </c>
      <c r="G27" s="55">
        <v>9</v>
      </c>
      <c r="H27" s="94" t="s">
        <v>8</v>
      </c>
      <c r="I27" s="93" t="s">
        <v>9</v>
      </c>
      <c r="J27" s="94"/>
      <c r="K27" s="55"/>
      <c r="L27" s="94"/>
      <c r="M27" s="55">
        <f ca="1">_XLL.ALEA.ENTRE.BORNES($U$2,$V$2)</f>
        <v>116</v>
      </c>
      <c r="N27" s="94" t="s">
        <v>7</v>
      </c>
      <c r="O27" s="55">
        <v>19</v>
      </c>
      <c r="P27" s="94" t="s">
        <v>8</v>
      </c>
      <c r="Q27" s="93" t="s">
        <v>9</v>
      </c>
      <c r="R27" s="59"/>
      <c r="S27" s="60"/>
    </row>
    <row r="28" spans="1:19" ht="18.75">
      <c r="A28" s="58"/>
      <c r="B28" s="59"/>
      <c r="C28" s="21"/>
      <c r="D28" s="59"/>
      <c r="E28" s="55">
        <f ca="1">_XLL.ALEA.ENTRE.BORNES($U$2,$V$2)</f>
        <v>81</v>
      </c>
      <c r="F28" s="94" t="s">
        <v>7</v>
      </c>
      <c r="G28" s="55">
        <v>9</v>
      </c>
      <c r="H28" s="94" t="s">
        <v>8</v>
      </c>
      <c r="I28" s="93" t="s">
        <v>9</v>
      </c>
      <c r="J28" s="94"/>
      <c r="K28" s="55"/>
      <c r="L28" s="94"/>
      <c r="M28" s="55">
        <f ca="1">_XLL.ALEA.ENTRE.BORNES($U$2,$V$2)</f>
        <v>12</v>
      </c>
      <c r="N28" s="94" t="s">
        <v>7</v>
      </c>
      <c r="O28" s="55">
        <v>19</v>
      </c>
      <c r="P28" s="94" t="s">
        <v>8</v>
      </c>
      <c r="Q28" s="93" t="s">
        <v>9</v>
      </c>
      <c r="R28" s="59"/>
      <c r="S28" s="60"/>
    </row>
    <row r="29" spans="1:19" ht="18.75">
      <c r="A29" s="58"/>
      <c r="B29" s="59"/>
      <c r="C29" s="21"/>
      <c r="D29" s="59"/>
      <c r="E29" s="55">
        <f ca="1">_XLL.ALEA.ENTRE.BORNES($U$2,$V$2)</f>
        <v>127</v>
      </c>
      <c r="F29" s="94" t="s">
        <v>7</v>
      </c>
      <c r="G29" s="55">
        <v>9</v>
      </c>
      <c r="H29" s="94" t="s">
        <v>8</v>
      </c>
      <c r="I29" s="93" t="s">
        <v>9</v>
      </c>
      <c r="J29" s="94"/>
      <c r="K29" s="55"/>
      <c r="L29" s="94"/>
      <c r="M29" s="55">
        <f ca="1">_XLL.ALEA.ENTRE.BORNES($U$2,$V$2)</f>
        <v>194</v>
      </c>
      <c r="N29" s="94" t="s">
        <v>7</v>
      </c>
      <c r="O29" s="55">
        <v>19</v>
      </c>
      <c r="P29" s="94" t="s">
        <v>8</v>
      </c>
      <c r="Q29" s="93" t="s">
        <v>9</v>
      </c>
      <c r="R29" s="59"/>
      <c r="S29" s="60"/>
    </row>
    <row r="30" spans="1:19" ht="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</row>
    <row r="31" spans="1:19" ht="15">
      <c r="A31" s="19" t="s">
        <v>59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0"/>
    </row>
    <row r="32" spans="1:19" ht="15">
      <c r="A32" s="19"/>
      <c r="B32" s="24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</row>
    <row r="33" spans="1:19" ht="15">
      <c r="A33" s="58"/>
      <c r="B33" s="59"/>
      <c r="C33" s="59"/>
      <c r="D33" s="59"/>
      <c r="E33" s="106" t="s">
        <v>60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0"/>
    </row>
    <row r="34" spans="1:19" ht="15">
      <c r="A34" s="58"/>
      <c r="B34" s="59"/>
      <c r="C34" s="59"/>
      <c r="D34" s="59"/>
      <c r="E34" s="59">
        <v>37</v>
      </c>
      <c r="F34" s="59"/>
      <c r="G34" s="59"/>
      <c r="H34" s="59"/>
      <c r="I34" s="95">
        <v>46</v>
      </c>
      <c r="J34" s="59"/>
      <c r="K34" s="59"/>
      <c r="L34" s="59">
        <v>55</v>
      </c>
      <c r="M34" s="59"/>
      <c r="N34" s="59"/>
      <c r="O34" s="59">
        <v>67</v>
      </c>
      <c r="P34" s="59"/>
      <c r="Q34" s="59">
        <v>73</v>
      </c>
      <c r="R34" s="59"/>
      <c r="S34" s="60"/>
    </row>
    <row r="35" spans="1:19" ht="1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</row>
    <row r="36" spans="1:19" ht="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</row>
    <row r="39" spans="1:19" ht="15">
      <c r="A39" s="19" t="s">
        <v>53</v>
      </c>
      <c r="B39" s="2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</row>
    <row r="40" spans="1:19" ht="1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</row>
    <row r="41" spans="1:19" ht="1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</row>
    <row r="42" spans="1:19" ht="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</row>
    <row r="43" spans="1:19" ht="1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</row>
    <row r="44" spans="1:19" ht="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</row>
    <row r="46" spans="1:19" ht="1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0">
    <mergeCell ref="A6:R6"/>
    <mergeCell ref="B22:R22"/>
    <mergeCell ref="A1:A4"/>
    <mergeCell ref="B1:R2"/>
    <mergeCell ref="S1:S4"/>
    <mergeCell ref="C4:R4"/>
    <mergeCell ref="A5:R5"/>
    <mergeCell ref="J3:R3"/>
    <mergeCell ref="S5:S6"/>
    <mergeCell ref="S21:S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PageLayoutView="0" workbookViewId="0" topLeftCell="A6">
      <selection activeCell="AF16" sqref="AF16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2.8515625" style="0" customWidth="1"/>
    <col min="4" max="4" width="1.7109375" style="0" customWidth="1"/>
    <col min="5" max="5" width="6.7109375" style="65" customWidth="1"/>
    <col min="6" max="6" width="1.8515625" style="0" customWidth="1"/>
    <col min="7" max="7" width="7.00390625" style="82" customWidth="1"/>
    <col min="8" max="8" width="2.421875" style="0" customWidth="1"/>
    <col min="9" max="9" width="4.8515625" style="0" customWidth="1"/>
    <col min="10" max="11" width="1.28515625" style="0" customWidth="1"/>
    <col min="12" max="12" width="0.85546875" style="0" customWidth="1"/>
    <col min="13" max="13" width="6.7109375" style="65" customWidth="1"/>
    <col min="14" max="14" width="2.00390625" style="0" customWidth="1"/>
    <col min="15" max="15" width="6.8515625" style="82" customWidth="1"/>
    <col min="16" max="16" width="2.28125" style="0" customWidth="1"/>
    <col min="17" max="17" width="5.7109375" style="0" customWidth="1"/>
    <col min="18" max="18" width="1.57421875" style="0" customWidth="1"/>
    <col min="19" max="19" width="14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8" width="0" style="0" hidden="1" customWidth="1"/>
  </cols>
  <sheetData>
    <row r="1" spans="1:22" ht="15.75" customHeight="1">
      <c r="A1" s="137"/>
      <c r="B1" s="153" t="s">
        <v>44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49" t="s">
        <v>161</v>
      </c>
      <c r="T1" s="22" t="s">
        <v>3</v>
      </c>
      <c r="U1" s="23" t="s">
        <v>2</v>
      </c>
      <c r="V1" s="23" t="s">
        <v>4</v>
      </c>
    </row>
    <row r="2" spans="1:22" ht="15" customHeight="1">
      <c r="A2" s="138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0"/>
      <c r="T2" t="s">
        <v>5</v>
      </c>
      <c r="U2">
        <v>2</v>
      </c>
      <c r="V2">
        <v>49</v>
      </c>
    </row>
    <row r="3" spans="1:27" ht="15" customHeight="1">
      <c r="A3" s="138"/>
      <c r="B3" s="5"/>
      <c r="C3" s="32"/>
      <c r="D3" s="32"/>
      <c r="E3" s="73"/>
      <c r="F3" s="32"/>
      <c r="G3" s="75"/>
      <c r="H3" s="32"/>
      <c r="I3" s="32"/>
      <c r="J3" s="140" t="s">
        <v>13</v>
      </c>
      <c r="K3" s="140"/>
      <c r="L3" s="140"/>
      <c r="M3" s="140"/>
      <c r="N3" s="140"/>
      <c r="O3" s="140"/>
      <c r="P3" s="140"/>
      <c r="Q3" s="140"/>
      <c r="R3" s="141"/>
      <c r="S3" s="151"/>
      <c r="T3" t="s">
        <v>6</v>
      </c>
      <c r="U3" s="21">
        <v>10</v>
      </c>
      <c r="V3" s="21">
        <v>15</v>
      </c>
      <c r="Y3">
        <f ca="1">_XLL.ALEA.ENTRE.BORNES($U$4,$V$4)</f>
        <v>2</v>
      </c>
      <c r="AA3">
        <f>CHOOSE(Y3,10,100,1000)</f>
        <v>100</v>
      </c>
    </row>
    <row r="4" spans="1:27" ht="15" customHeight="1">
      <c r="A4" s="139"/>
      <c r="B4" s="38"/>
      <c r="C4" s="135" t="s">
        <v>69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52"/>
      <c r="U4">
        <v>1</v>
      </c>
      <c r="V4">
        <v>3</v>
      </c>
      <c r="Y4">
        <f aca="true" ca="1" t="shared" si="0" ref="Y4:Y23">_XLL.ALEA.ENTRE.BORNES($U$4,$V$4)</f>
        <v>1</v>
      </c>
      <c r="AA4">
        <f aca="true" t="shared" si="1" ref="AA4:AA23">CHOOSE(Y4,10,100,1000)</f>
        <v>10</v>
      </c>
    </row>
    <row r="5" spans="1:27" ht="20.25" customHeight="1">
      <c r="A5" s="159" t="s">
        <v>162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42" t="s">
        <v>1</v>
      </c>
      <c r="Y5">
        <f ca="1" t="shared" si="0"/>
        <v>2</v>
      </c>
      <c r="AA5">
        <f t="shared" si="1"/>
        <v>100</v>
      </c>
    </row>
    <row r="6" spans="1:27" ht="11.2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3"/>
      <c r="Y6">
        <f ca="1" t="shared" si="0"/>
        <v>2</v>
      </c>
      <c r="AA6">
        <f t="shared" si="1"/>
        <v>100</v>
      </c>
    </row>
    <row r="7" spans="1:27" ht="15">
      <c r="A7" s="42"/>
      <c r="B7" s="5"/>
      <c r="C7" s="5"/>
      <c r="D7" s="5"/>
      <c r="E7" s="67"/>
      <c r="F7" s="5"/>
      <c r="G7" s="76"/>
      <c r="H7" s="5"/>
      <c r="I7" s="5"/>
      <c r="J7" s="5"/>
      <c r="K7" s="5"/>
      <c r="L7" s="5"/>
      <c r="M7" s="67"/>
      <c r="N7" s="5"/>
      <c r="O7" s="76"/>
      <c r="P7" s="5"/>
      <c r="Q7" s="5"/>
      <c r="R7" s="5"/>
      <c r="S7" s="41"/>
      <c r="Y7">
        <f ca="1" t="shared" si="0"/>
        <v>2</v>
      </c>
      <c r="AA7">
        <f t="shared" si="1"/>
        <v>100</v>
      </c>
    </row>
    <row r="8" spans="1:27" ht="15">
      <c r="A8" s="19" t="s">
        <v>48</v>
      </c>
      <c r="B8" s="24"/>
      <c r="C8" s="5"/>
      <c r="D8" s="5"/>
      <c r="E8" s="67"/>
      <c r="F8" s="5"/>
      <c r="G8" s="76"/>
      <c r="H8" s="5"/>
      <c r="I8" s="5"/>
      <c r="J8" s="5"/>
      <c r="K8" s="5"/>
      <c r="L8" s="5"/>
      <c r="M8" s="67"/>
      <c r="N8" s="5"/>
      <c r="O8" s="76"/>
      <c r="P8" s="5"/>
      <c r="Q8" s="5"/>
      <c r="R8" s="5"/>
      <c r="S8" s="43"/>
      <c r="Y8">
        <f ca="1" t="shared" si="0"/>
        <v>2</v>
      </c>
      <c r="AA8">
        <f t="shared" si="1"/>
        <v>100</v>
      </c>
    </row>
    <row r="9" spans="1:27" ht="18.75">
      <c r="A9" s="42"/>
      <c r="B9" s="26"/>
      <c r="C9" s="5"/>
      <c r="D9" s="5"/>
      <c r="E9" s="62">
        <f ca="1">_XLL.ALEA.ENTRE.BORNES($U$2,$V$2)+(0.1*_XLL.ALEA.ENTRE.BORNES($U$2,$V$2))</f>
        <v>44.7</v>
      </c>
      <c r="F9" s="35" t="s">
        <v>11</v>
      </c>
      <c r="G9" s="63">
        <f>$AA4</f>
        <v>10</v>
      </c>
      <c r="H9" s="35" t="s">
        <v>8</v>
      </c>
      <c r="I9" s="34" t="s">
        <v>9</v>
      </c>
      <c r="J9" s="34"/>
      <c r="K9" s="52"/>
      <c r="L9" s="35"/>
      <c r="M9" s="62">
        <f ca="1">_XLL.ALEA.ENTRE.BORNES($U$2,$V$2)+(0.1*_XLL.ALEA.ENTRE.BORNES($U$2,$V$2))</f>
        <v>9.4</v>
      </c>
      <c r="N9" s="35" t="s">
        <v>11</v>
      </c>
      <c r="O9" s="63">
        <f>$AA9</f>
        <v>100</v>
      </c>
      <c r="P9" s="35" t="s">
        <v>8</v>
      </c>
      <c r="Q9" s="34" t="s">
        <v>9</v>
      </c>
      <c r="R9" s="26"/>
      <c r="S9" s="43"/>
      <c r="Y9">
        <f ca="1" t="shared" si="0"/>
        <v>2</v>
      </c>
      <c r="AA9">
        <f t="shared" si="1"/>
        <v>100</v>
      </c>
    </row>
    <row r="10" spans="1:27" ht="18.75">
      <c r="A10" s="42"/>
      <c r="B10" s="5"/>
      <c r="C10" s="5"/>
      <c r="D10" s="5"/>
      <c r="E10" s="62">
        <f ca="1">_XLL.ALEA.ENTRE.BORNES($U$2,$V$2)+(0.1*_XLL.ALEA.ENTRE.BORNES($U$2,$V$2))</f>
        <v>23.7</v>
      </c>
      <c r="F10" s="35" t="s">
        <v>11</v>
      </c>
      <c r="G10" s="63">
        <f>$AA5</f>
        <v>100</v>
      </c>
      <c r="H10" s="35" t="s">
        <v>8</v>
      </c>
      <c r="I10" s="34" t="s">
        <v>9</v>
      </c>
      <c r="J10" s="35"/>
      <c r="K10" s="52"/>
      <c r="L10" s="35"/>
      <c r="M10" s="62">
        <f ca="1">_XLL.ALEA.ENTRE.BORNES($U$2,$V$2)+(0.1*_XLL.ALEA.ENTRE.BORNES($U$2,$V$2))</f>
        <v>44.7</v>
      </c>
      <c r="N10" s="35" t="s">
        <v>11</v>
      </c>
      <c r="O10" s="63">
        <f>$AA10</f>
        <v>100</v>
      </c>
      <c r="P10" s="35" t="s">
        <v>8</v>
      </c>
      <c r="Q10" s="34" t="s">
        <v>9</v>
      </c>
      <c r="R10" s="5"/>
      <c r="S10" s="43"/>
      <c r="Y10">
        <f ca="1" t="shared" si="0"/>
        <v>2</v>
      </c>
      <c r="AA10">
        <f t="shared" si="1"/>
        <v>100</v>
      </c>
    </row>
    <row r="11" spans="1:27" ht="18.75">
      <c r="A11" s="42"/>
      <c r="B11" s="5"/>
      <c r="C11" s="5"/>
      <c r="D11" s="5"/>
      <c r="E11" s="62">
        <f ca="1">_XLL.ALEA.ENTRE.BORNES($U$2,$V$2)+(0.1*_XLL.ALEA.ENTRE.BORNES($U$2,$V$2))</f>
        <v>17.4</v>
      </c>
      <c r="F11" s="35" t="s">
        <v>11</v>
      </c>
      <c r="G11" s="63">
        <f>$AA6</f>
        <v>100</v>
      </c>
      <c r="H11" s="35" t="s">
        <v>8</v>
      </c>
      <c r="I11" s="34" t="s">
        <v>9</v>
      </c>
      <c r="J11" s="35"/>
      <c r="K11" s="52"/>
      <c r="L11" s="35"/>
      <c r="M11" s="62">
        <f ca="1">_XLL.ALEA.ENTRE.BORNES($U$2,$V$2)+(0.1*_XLL.ALEA.ENTRE.BORNES($U$2,$V$2))</f>
        <v>26.7</v>
      </c>
      <c r="N11" s="35" t="s">
        <v>11</v>
      </c>
      <c r="O11" s="63">
        <f>$AA11</f>
        <v>100</v>
      </c>
      <c r="P11" s="35" t="s">
        <v>8</v>
      </c>
      <c r="Q11" s="34" t="s">
        <v>9</v>
      </c>
      <c r="R11" s="5"/>
      <c r="S11" s="43"/>
      <c r="Y11">
        <f ca="1" t="shared" si="0"/>
        <v>2</v>
      </c>
      <c r="AA11">
        <f t="shared" si="1"/>
        <v>100</v>
      </c>
    </row>
    <row r="12" spans="1:27" ht="18.75">
      <c r="A12" s="42"/>
      <c r="B12" s="5"/>
      <c r="C12" s="5"/>
      <c r="D12" s="5"/>
      <c r="E12" s="62">
        <f ca="1">_XLL.ALEA.ENTRE.BORNES($U$2,$V$2)+(0.1*_XLL.ALEA.ENTRE.BORNES($U$2,$V$2))</f>
        <v>8.600000000000001</v>
      </c>
      <c r="F12" s="35" t="s">
        <v>11</v>
      </c>
      <c r="G12" s="63">
        <f>$AA7</f>
        <v>100</v>
      </c>
      <c r="H12" s="35" t="s">
        <v>8</v>
      </c>
      <c r="I12" s="34" t="s">
        <v>9</v>
      </c>
      <c r="J12" s="35"/>
      <c r="K12" s="52"/>
      <c r="L12" s="35"/>
      <c r="M12" s="62">
        <f ca="1">_XLL.ALEA.ENTRE.BORNES($U$2,$V$2)+(0.1*_XLL.ALEA.ENTRE.BORNES($U$2,$V$2))</f>
        <v>44.5</v>
      </c>
      <c r="N12" s="35" t="s">
        <v>11</v>
      </c>
      <c r="O12" s="63">
        <f>$AA12</f>
        <v>1000</v>
      </c>
      <c r="P12" s="35" t="s">
        <v>8</v>
      </c>
      <c r="Q12" s="34" t="s">
        <v>9</v>
      </c>
      <c r="R12" s="5"/>
      <c r="S12" s="43"/>
      <c r="Y12">
        <f ca="1" t="shared" si="0"/>
        <v>3</v>
      </c>
      <c r="AA12">
        <f t="shared" si="1"/>
        <v>1000</v>
      </c>
    </row>
    <row r="13" spans="1:27" ht="18.75">
      <c r="A13" s="42"/>
      <c r="B13" s="5"/>
      <c r="C13" s="5"/>
      <c r="D13" s="5"/>
      <c r="E13" s="62">
        <f ca="1">_XLL.ALEA.ENTRE.BORNES($U$2,$V$2)+(0.1*_XLL.ALEA.ENTRE.BORNES($U$2,$V$2))</f>
        <v>32.7</v>
      </c>
      <c r="F13" s="35" t="s">
        <v>11</v>
      </c>
      <c r="G13" s="63">
        <f>$AA8</f>
        <v>100</v>
      </c>
      <c r="H13" s="35" t="s">
        <v>8</v>
      </c>
      <c r="I13" s="34" t="s">
        <v>9</v>
      </c>
      <c r="J13" s="35"/>
      <c r="K13" s="52"/>
      <c r="L13" s="35"/>
      <c r="M13" s="62">
        <f ca="1">_XLL.ALEA.ENTRE.BORNES($U$2,$V$2)+(0.1*_XLL.ALEA.ENTRE.BORNES($U$2,$V$2))</f>
        <v>29.9</v>
      </c>
      <c r="N13" s="35" t="s">
        <v>11</v>
      </c>
      <c r="O13" s="63">
        <f>$AA13</f>
        <v>100</v>
      </c>
      <c r="P13" s="35" t="s">
        <v>8</v>
      </c>
      <c r="Q13" s="34" t="s">
        <v>9</v>
      </c>
      <c r="R13" s="5"/>
      <c r="S13" s="43"/>
      <c r="Y13">
        <f ca="1" t="shared" si="0"/>
        <v>2</v>
      </c>
      <c r="AA13">
        <f t="shared" si="1"/>
        <v>100</v>
      </c>
    </row>
    <row r="14" spans="1:27" ht="15">
      <c r="A14" s="42"/>
      <c r="B14" s="5"/>
      <c r="C14" s="5"/>
      <c r="D14" s="5"/>
      <c r="E14" s="67"/>
      <c r="F14" s="5"/>
      <c r="G14" s="76"/>
      <c r="H14" s="5"/>
      <c r="I14" s="5"/>
      <c r="J14" s="5"/>
      <c r="K14" s="5"/>
      <c r="L14" s="5"/>
      <c r="M14" s="67"/>
      <c r="N14" s="5"/>
      <c r="O14" s="76"/>
      <c r="P14" s="5"/>
      <c r="Q14" s="5"/>
      <c r="R14" s="5"/>
      <c r="S14" s="43"/>
      <c r="Y14">
        <f ca="1" t="shared" si="0"/>
        <v>3</v>
      </c>
      <c r="AA14">
        <f t="shared" si="1"/>
        <v>1000</v>
      </c>
    </row>
    <row r="15" spans="1:27" ht="15">
      <c r="A15" s="19" t="s">
        <v>50</v>
      </c>
      <c r="B15" s="24"/>
      <c r="C15" s="5"/>
      <c r="D15" s="5"/>
      <c r="E15" s="67"/>
      <c r="F15" s="5"/>
      <c r="G15" s="76"/>
      <c r="H15" s="5"/>
      <c r="I15" s="5"/>
      <c r="J15" s="5"/>
      <c r="K15" s="5"/>
      <c r="L15" s="5"/>
      <c r="M15" s="67"/>
      <c r="N15" s="5"/>
      <c r="O15" s="76"/>
      <c r="P15" s="5"/>
      <c r="Q15" s="5"/>
      <c r="R15" s="5"/>
      <c r="S15" s="43"/>
      <c r="Y15">
        <f ca="1" t="shared" si="0"/>
        <v>3</v>
      </c>
      <c r="AA15">
        <f t="shared" si="1"/>
        <v>1000</v>
      </c>
    </row>
    <row r="16" spans="1:27" ht="15">
      <c r="A16" s="42"/>
      <c r="B16" s="175" t="s">
        <v>191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6"/>
      <c r="Y16">
        <f ca="1" t="shared" si="0"/>
        <v>1</v>
      </c>
      <c r="AA16">
        <f t="shared" si="1"/>
        <v>10</v>
      </c>
    </row>
    <row r="17" spans="1:27" ht="15" customHeight="1">
      <c r="A17" s="42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6"/>
      <c r="Y17">
        <f ca="1" t="shared" si="0"/>
        <v>1</v>
      </c>
      <c r="AA17">
        <f t="shared" si="1"/>
        <v>10</v>
      </c>
    </row>
    <row r="18" spans="1:27" ht="16.5" customHeight="1">
      <c r="A18" s="42"/>
      <c r="B18" s="35"/>
      <c r="C18" s="99"/>
      <c r="D18" s="99"/>
      <c r="E18" s="186" t="s">
        <v>40</v>
      </c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99"/>
      <c r="S18" s="100"/>
      <c r="Y18">
        <f ca="1" t="shared" si="0"/>
        <v>3</v>
      </c>
      <c r="AA18">
        <f t="shared" si="1"/>
        <v>1000</v>
      </c>
    </row>
    <row r="19" spans="1:27" ht="15">
      <c r="A19" s="7"/>
      <c r="B19" s="8"/>
      <c r="C19" s="8"/>
      <c r="D19" s="8"/>
      <c r="E19" s="68"/>
      <c r="F19" s="8"/>
      <c r="G19" s="77"/>
      <c r="H19" s="8"/>
      <c r="I19" s="8"/>
      <c r="J19" s="8"/>
      <c r="K19" s="8"/>
      <c r="L19" s="8"/>
      <c r="M19" s="68"/>
      <c r="N19" s="8"/>
      <c r="O19" s="77"/>
      <c r="P19" s="8"/>
      <c r="Q19" s="8"/>
      <c r="R19" s="8"/>
      <c r="S19" s="9"/>
      <c r="Y19">
        <f ca="1" t="shared" si="0"/>
        <v>3</v>
      </c>
      <c r="AA19">
        <f t="shared" si="1"/>
        <v>1000</v>
      </c>
    </row>
    <row r="20" spans="1:27" ht="15">
      <c r="A20" s="16"/>
      <c r="B20" s="17"/>
      <c r="C20" s="17"/>
      <c r="D20" s="17"/>
      <c r="E20" s="69"/>
      <c r="F20" s="17"/>
      <c r="G20" s="78"/>
      <c r="H20" s="17"/>
      <c r="I20" s="17"/>
      <c r="J20" s="17"/>
      <c r="K20" s="17"/>
      <c r="L20" s="17"/>
      <c r="M20" s="69"/>
      <c r="N20" s="17"/>
      <c r="O20" s="78"/>
      <c r="P20" s="17"/>
      <c r="Q20" s="17"/>
      <c r="R20" s="17"/>
      <c r="S20" s="18"/>
      <c r="Y20">
        <f ca="1" t="shared" si="0"/>
        <v>3</v>
      </c>
      <c r="AA20">
        <f t="shared" si="1"/>
        <v>1000</v>
      </c>
    </row>
    <row r="21" spans="1:27" ht="30.75" customHeight="1">
      <c r="A21" s="159" t="s">
        <v>163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1"/>
      <c r="S21" s="39" t="s">
        <v>1</v>
      </c>
      <c r="Y21">
        <f ca="1" t="shared" si="0"/>
        <v>1</v>
      </c>
      <c r="AA21">
        <f t="shared" si="1"/>
        <v>10</v>
      </c>
    </row>
    <row r="22" spans="1:27" ht="15" customHeight="1" hidden="1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4"/>
      <c r="S22" s="10"/>
      <c r="Y22">
        <f ca="1" t="shared" si="0"/>
        <v>1</v>
      </c>
      <c r="AA22">
        <f t="shared" si="1"/>
        <v>10</v>
      </c>
    </row>
    <row r="23" spans="1:27" ht="15">
      <c r="A23" s="30"/>
      <c r="B23" s="11"/>
      <c r="C23" s="40"/>
      <c r="D23" s="11"/>
      <c r="E23" s="74"/>
      <c r="F23" s="11"/>
      <c r="G23" s="79"/>
      <c r="H23" s="11"/>
      <c r="I23" s="11"/>
      <c r="J23" s="11"/>
      <c r="K23" s="11"/>
      <c r="L23" s="11"/>
      <c r="M23" s="74"/>
      <c r="N23" s="11"/>
      <c r="O23" s="79"/>
      <c r="P23" s="11"/>
      <c r="Q23" s="11"/>
      <c r="R23" s="11"/>
      <c r="S23" s="41"/>
      <c r="Y23">
        <f ca="1" t="shared" si="0"/>
        <v>1</v>
      </c>
      <c r="AA23">
        <f t="shared" si="1"/>
        <v>10</v>
      </c>
    </row>
    <row r="24" spans="1:19" ht="15">
      <c r="A24" s="19" t="s">
        <v>48</v>
      </c>
      <c r="B24" s="24"/>
      <c r="C24" s="5"/>
      <c r="D24" s="5"/>
      <c r="E24" s="67"/>
      <c r="F24" s="5"/>
      <c r="G24" s="76"/>
      <c r="H24" s="5"/>
      <c r="I24" s="5"/>
      <c r="J24" s="5"/>
      <c r="K24" s="5"/>
      <c r="L24" s="5"/>
      <c r="M24" s="67"/>
      <c r="N24" s="5"/>
      <c r="O24" s="76"/>
      <c r="P24" s="5"/>
      <c r="Q24" s="5"/>
      <c r="R24" s="5"/>
      <c r="S24" s="43"/>
    </row>
    <row r="25" spans="1:19" ht="18.75">
      <c r="A25" s="42"/>
      <c r="B25" s="5"/>
      <c r="C25" s="21"/>
      <c r="D25" s="35"/>
      <c r="E25" s="62">
        <f ca="1">_XLL.ALEA.ENTRE.BORNES($U$2,$V$2)+(0.1*_XLL.ALEA.ENTRE.BORNES($U$2,$V$2))</f>
        <v>26.2</v>
      </c>
      <c r="F25" s="35" t="s">
        <v>11</v>
      </c>
      <c r="G25" s="63">
        <f>$AA14</f>
        <v>1000</v>
      </c>
      <c r="H25" s="35" t="s">
        <v>8</v>
      </c>
      <c r="I25" s="34" t="s">
        <v>9</v>
      </c>
      <c r="J25" s="34"/>
      <c r="K25" s="52"/>
      <c r="L25" s="35"/>
      <c r="M25" s="62">
        <f ca="1">_XLL.ALEA.ENTRE.BORNES($U$2,$V$2)+(0.1*_XLL.ALEA.ENTRE.BORNES($U$2,$V$2))</f>
        <v>19.2</v>
      </c>
      <c r="N25" s="35" t="s">
        <v>11</v>
      </c>
      <c r="O25" s="63">
        <f>$AA19</f>
        <v>1000</v>
      </c>
      <c r="P25" s="35" t="s">
        <v>8</v>
      </c>
      <c r="Q25" s="34" t="s">
        <v>9</v>
      </c>
      <c r="R25" s="5"/>
      <c r="S25" s="43"/>
    </row>
    <row r="26" spans="1:19" ht="18.75">
      <c r="A26" s="42"/>
      <c r="B26" s="5"/>
      <c r="C26" s="21"/>
      <c r="D26" s="35"/>
      <c r="E26" s="62">
        <f ca="1">_XLL.ALEA.ENTRE.BORNES($U$2,$V$2)+(0.1*_XLL.ALEA.ENTRE.BORNES($U$2,$V$2))</f>
        <v>14.9</v>
      </c>
      <c r="F26" s="35" t="s">
        <v>11</v>
      </c>
      <c r="G26" s="63">
        <f>$AA15</f>
        <v>1000</v>
      </c>
      <c r="H26" s="35" t="s">
        <v>8</v>
      </c>
      <c r="I26" s="34" t="s">
        <v>9</v>
      </c>
      <c r="J26" s="35"/>
      <c r="K26" s="52"/>
      <c r="L26" s="35"/>
      <c r="M26" s="62">
        <f ca="1">_XLL.ALEA.ENTRE.BORNES($U$2,$V$2)+(0.1*_XLL.ALEA.ENTRE.BORNES($U$2,$V$2))</f>
        <v>30.6</v>
      </c>
      <c r="N26" s="35" t="s">
        <v>11</v>
      </c>
      <c r="O26" s="63">
        <f>$AA20</f>
        <v>1000</v>
      </c>
      <c r="P26" s="35" t="s">
        <v>8</v>
      </c>
      <c r="Q26" s="34" t="s">
        <v>9</v>
      </c>
      <c r="R26" s="5"/>
      <c r="S26" s="43"/>
    </row>
    <row r="27" spans="1:19" ht="18.75">
      <c r="A27" s="42"/>
      <c r="B27" s="5"/>
      <c r="C27" s="21"/>
      <c r="D27" s="35"/>
      <c r="E27" s="62">
        <f ca="1">_XLL.ALEA.ENTRE.BORNES($U$2,$V$2)+(0.1*_XLL.ALEA.ENTRE.BORNES($U$2,$V$2))</f>
        <v>10.6</v>
      </c>
      <c r="F27" s="35" t="s">
        <v>11</v>
      </c>
      <c r="G27" s="63">
        <f>$AA16</f>
        <v>10</v>
      </c>
      <c r="H27" s="35" t="s">
        <v>8</v>
      </c>
      <c r="I27" s="34" t="s">
        <v>9</v>
      </c>
      <c r="J27" s="35"/>
      <c r="K27" s="52"/>
      <c r="L27" s="35"/>
      <c r="M27" s="62">
        <f ca="1">_XLL.ALEA.ENTRE.BORNES($U$2,$V$2)+(0.1*_XLL.ALEA.ENTRE.BORNES($U$2,$V$2))</f>
        <v>41.8</v>
      </c>
      <c r="N27" s="35" t="s">
        <v>11</v>
      </c>
      <c r="O27" s="63">
        <f>$AA21</f>
        <v>10</v>
      </c>
      <c r="P27" s="35" t="s">
        <v>8</v>
      </c>
      <c r="Q27" s="34" t="s">
        <v>9</v>
      </c>
      <c r="R27" s="5"/>
      <c r="S27" s="43"/>
    </row>
    <row r="28" spans="1:19" ht="18.75">
      <c r="A28" s="42"/>
      <c r="B28" s="5"/>
      <c r="C28" s="21"/>
      <c r="D28" s="35"/>
      <c r="E28" s="62">
        <f ca="1">_XLL.ALEA.ENTRE.BORNES($U$2,$V$2)+(0.1*_XLL.ALEA.ENTRE.BORNES($U$2,$V$2))</f>
        <v>14.4</v>
      </c>
      <c r="F28" s="35" t="s">
        <v>11</v>
      </c>
      <c r="G28" s="63">
        <f>$AA17</f>
        <v>10</v>
      </c>
      <c r="H28" s="35" t="s">
        <v>8</v>
      </c>
      <c r="I28" s="34" t="s">
        <v>9</v>
      </c>
      <c r="J28" s="35"/>
      <c r="K28" s="52"/>
      <c r="L28" s="35"/>
      <c r="M28" s="62">
        <f ca="1">_XLL.ALEA.ENTRE.BORNES($U$2,$V$2)+(0.1*_XLL.ALEA.ENTRE.BORNES($U$2,$V$2))</f>
        <v>6.1</v>
      </c>
      <c r="N28" s="35" t="s">
        <v>11</v>
      </c>
      <c r="O28" s="63">
        <f>$AA22</f>
        <v>10</v>
      </c>
      <c r="P28" s="35" t="s">
        <v>8</v>
      </c>
      <c r="Q28" s="34" t="s">
        <v>9</v>
      </c>
      <c r="R28" s="5"/>
      <c r="S28" s="43"/>
    </row>
    <row r="29" spans="1:19" ht="18.75">
      <c r="A29" s="42"/>
      <c r="B29" s="5"/>
      <c r="C29" s="21"/>
      <c r="D29" s="35"/>
      <c r="E29" s="62">
        <f ca="1">_XLL.ALEA.ENTRE.BORNES($U$2,$V$2)+(0.1*_XLL.ALEA.ENTRE.BORNES($U$2,$V$2))</f>
        <v>45</v>
      </c>
      <c r="F29" s="35" t="s">
        <v>11</v>
      </c>
      <c r="G29" s="63">
        <f>$AA18</f>
        <v>1000</v>
      </c>
      <c r="H29" s="35" t="s">
        <v>8</v>
      </c>
      <c r="I29" s="34" t="s">
        <v>9</v>
      </c>
      <c r="J29" s="35"/>
      <c r="K29" s="52"/>
      <c r="L29" s="35"/>
      <c r="M29" s="62">
        <f ca="1">_XLL.ALEA.ENTRE.BORNES($U$2,$V$2)+(0.1*_XLL.ALEA.ENTRE.BORNES($U$2,$V$2))</f>
        <v>45.9</v>
      </c>
      <c r="N29" s="35" t="s">
        <v>11</v>
      </c>
      <c r="O29" s="63">
        <f>$AA23</f>
        <v>10</v>
      </c>
      <c r="P29" s="35" t="s">
        <v>8</v>
      </c>
      <c r="Q29" s="34" t="s">
        <v>9</v>
      </c>
      <c r="R29" s="5"/>
      <c r="S29" s="43"/>
    </row>
    <row r="30" spans="1:19" ht="15">
      <c r="A30" s="42"/>
      <c r="B30" s="5"/>
      <c r="C30" s="5"/>
      <c r="D30" s="5"/>
      <c r="E30" s="67"/>
      <c r="F30" s="5"/>
      <c r="G30" s="76"/>
      <c r="H30" s="5"/>
      <c r="I30" s="5"/>
      <c r="J30" s="5"/>
      <c r="K30" s="5"/>
      <c r="L30" s="5"/>
      <c r="M30" s="67"/>
      <c r="N30" s="5"/>
      <c r="O30" s="76"/>
      <c r="P30" s="5"/>
      <c r="Q30" s="5"/>
      <c r="R30" s="5"/>
      <c r="S30" s="43"/>
    </row>
    <row r="31" spans="1:19" ht="15">
      <c r="A31" s="19" t="s">
        <v>50</v>
      </c>
      <c r="B31" s="5"/>
      <c r="C31" s="5"/>
      <c r="D31" s="5"/>
      <c r="E31" s="67"/>
      <c r="F31" s="5"/>
      <c r="G31" s="76"/>
      <c r="H31" s="5"/>
      <c r="I31" s="5"/>
      <c r="J31" s="5"/>
      <c r="K31" s="5"/>
      <c r="L31" s="5"/>
      <c r="M31" s="67"/>
      <c r="N31" s="5"/>
      <c r="O31" s="76"/>
      <c r="P31" s="5"/>
      <c r="Q31" s="5"/>
      <c r="R31" s="5"/>
      <c r="S31" s="43"/>
    </row>
    <row r="32" spans="1:19" ht="15">
      <c r="A32" s="19"/>
      <c r="B32" s="24"/>
      <c r="C32" s="5"/>
      <c r="D32" s="5"/>
      <c r="E32" s="67"/>
      <c r="F32" s="5"/>
      <c r="G32" s="76"/>
      <c r="H32" s="5"/>
      <c r="I32" s="5"/>
      <c r="J32" s="5"/>
      <c r="K32" s="5"/>
      <c r="L32" s="5"/>
      <c r="M32" s="67"/>
      <c r="N32" s="5"/>
      <c r="O32" s="76"/>
      <c r="P32" s="5"/>
      <c r="Q32" s="5"/>
      <c r="R32" s="5"/>
      <c r="S32" s="43"/>
    </row>
    <row r="33" spans="1:19" ht="15.75" customHeight="1">
      <c r="A33" s="42"/>
      <c r="B33" s="187" t="s">
        <v>192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8"/>
    </row>
    <row r="34" spans="1:19" ht="18.75">
      <c r="A34" s="42"/>
      <c r="B34" s="5"/>
      <c r="C34" s="96"/>
      <c r="D34" s="96"/>
      <c r="E34" s="101"/>
      <c r="F34" s="96"/>
      <c r="G34" s="102"/>
      <c r="H34" s="96"/>
      <c r="I34" s="96"/>
      <c r="J34" s="96"/>
      <c r="K34" s="96"/>
      <c r="L34" s="96"/>
      <c r="M34" s="101"/>
      <c r="N34" s="96"/>
      <c r="O34" s="102"/>
      <c r="P34" s="96"/>
      <c r="Q34" s="96"/>
      <c r="R34" s="96"/>
      <c r="S34" s="31"/>
    </row>
    <row r="35" spans="1:19" ht="18.75">
      <c r="A35" s="42"/>
      <c r="B35" s="98" t="s">
        <v>41</v>
      </c>
      <c r="C35" s="35"/>
      <c r="D35" s="35"/>
      <c r="E35" s="103"/>
      <c r="F35" s="35"/>
      <c r="G35" s="104"/>
      <c r="H35" s="35"/>
      <c r="I35" s="35"/>
      <c r="J35" s="35"/>
      <c r="K35" s="35"/>
      <c r="L35" s="35"/>
      <c r="M35" s="98"/>
      <c r="N35" s="35"/>
      <c r="O35" s="104"/>
      <c r="P35" s="35"/>
      <c r="Q35" s="35"/>
      <c r="R35" s="35"/>
      <c r="S35" s="43"/>
    </row>
    <row r="36" spans="1:19" ht="15">
      <c r="A36" s="42"/>
      <c r="B36" s="5"/>
      <c r="C36" s="5"/>
      <c r="D36" s="5"/>
      <c r="E36" s="67"/>
      <c r="F36" s="5"/>
      <c r="G36" s="76"/>
      <c r="H36" s="5"/>
      <c r="I36" s="5"/>
      <c r="J36" s="5"/>
      <c r="K36" s="5"/>
      <c r="L36" s="5"/>
      <c r="M36" s="67"/>
      <c r="N36" s="5"/>
      <c r="O36" s="76"/>
      <c r="P36" s="5"/>
      <c r="Q36" s="5"/>
      <c r="R36" s="5"/>
      <c r="S36" s="9"/>
    </row>
    <row r="37" spans="1:19" ht="15">
      <c r="A37" s="16"/>
      <c r="B37" s="17"/>
      <c r="C37" s="17"/>
      <c r="D37" s="17"/>
      <c r="E37" s="69"/>
      <c r="F37" s="17"/>
      <c r="G37" s="78"/>
      <c r="H37" s="17"/>
      <c r="I37" s="17"/>
      <c r="J37" s="17"/>
      <c r="K37" s="17"/>
      <c r="L37" s="17"/>
      <c r="M37" s="69"/>
      <c r="N37" s="17"/>
      <c r="O37" s="78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72"/>
      <c r="F38" s="40"/>
      <c r="G38" s="81"/>
      <c r="H38" s="40"/>
      <c r="I38" s="40"/>
      <c r="J38" s="40"/>
      <c r="K38" s="40"/>
      <c r="L38" s="40"/>
      <c r="M38" s="72"/>
      <c r="N38" s="40"/>
      <c r="O38" s="81"/>
      <c r="P38" s="40"/>
      <c r="Q38" s="40"/>
      <c r="R38" s="40"/>
      <c r="S38" s="41"/>
    </row>
    <row r="39" spans="1:19" ht="15">
      <c r="A39" s="19" t="s">
        <v>53</v>
      </c>
      <c r="B39" s="24"/>
      <c r="C39" s="5"/>
      <c r="D39" s="5"/>
      <c r="E39" s="67"/>
      <c r="F39" s="5"/>
      <c r="G39" s="76"/>
      <c r="H39" s="5"/>
      <c r="I39" s="5"/>
      <c r="J39" s="5"/>
      <c r="K39" s="5"/>
      <c r="L39" s="5"/>
      <c r="M39" s="67"/>
      <c r="N39" s="5"/>
      <c r="O39" s="76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67"/>
      <c r="F40" s="5"/>
      <c r="G40" s="76"/>
      <c r="H40" s="5"/>
      <c r="I40" s="5"/>
      <c r="J40" s="5"/>
      <c r="K40" s="5"/>
      <c r="L40" s="5"/>
      <c r="M40" s="67"/>
      <c r="N40" s="5"/>
      <c r="O40" s="76"/>
      <c r="P40" s="5"/>
      <c r="Q40" s="5"/>
      <c r="R40" s="5"/>
      <c r="S40" s="43"/>
    </row>
    <row r="41" spans="1:19" ht="15">
      <c r="A41" s="42"/>
      <c r="B41" s="5"/>
      <c r="C41" s="5"/>
      <c r="D41" s="5"/>
      <c r="E41" s="67"/>
      <c r="F41" s="5"/>
      <c r="G41" s="76"/>
      <c r="H41" s="5"/>
      <c r="I41" s="5"/>
      <c r="J41" s="5"/>
      <c r="K41" s="5"/>
      <c r="L41" s="5"/>
      <c r="M41" s="67"/>
      <c r="N41" s="5"/>
      <c r="O41" s="76"/>
      <c r="P41" s="5"/>
      <c r="Q41" s="5"/>
      <c r="R41" s="5"/>
      <c r="S41" s="43"/>
    </row>
    <row r="42" spans="1:19" ht="15">
      <c r="A42" s="42"/>
      <c r="B42" s="5"/>
      <c r="C42" s="5"/>
      <c r="D42" s="5"/>
      <c r="E42" s="67"/>
      <c r="F42" s="5"/>
      <c r="G42" s="76"/>
      <c r="H42" s="5"/>
      <c r="I42" s="5"/>
      <c r="J42" s="5"/>
      <c r="K42" s="5"/>
      <c r="L42" s="5"/>
      <c r="M42" s="67"/>
      <c r="N42" s="5"/>
      <c r="O42" s="76"/>
      <c r="P42" s="5"/>
      <c r="Q42" s="5"/>
      <c r="R42" s="5"/>
      <c r="S42" s="43"/>
    </row>
    <row r="43" spans="1:19" ht="15">
      <c r="A43" s="42"/>
      <c r="B43" s="5"/>
      <c r="C43" s="5"/>
      <c r="D43" s="5"/>
      <c r="E43" s="67"/>
      <c r="F43" s="5"/>
      <c r="G43" s="76"/>
      <c r="H43" s="5"/>
      <c r="I43" s="5"/>
      <c r="J43" s="5"/>
      <c r="K43" s="5"/>
      <c r="L43" s="5"/>
      <c r="M43" s="67"/>
      <c r="N43" s="5"/>
      <c r="O43" s="76"/>
      <c r="P43" s="5"/>
      <c r="Q43" s="5"/>
      <c r="R43" s="5"/>
      <c r="S43" s="43"/>
    </row>
    <row r="44" spans="1:19" ht="15">
      <c r="A44" s="42"/>
      <c r="B44" s="5"/>
      <c r="C44" s="5"/>
      <c r="D44" s="5"/>
      <c r="E44" s="67"/>
      <c r="F44" s="5"/>
      <c r="G44" s="76"/>
      <c r="H44" s="5"/>
      <c r="I44" s="5"/>
      <c r="J44" s="5"/>
      <c r="K44" s="5"/>
      <c r="L44" s="5"/>
      <c r="M44" s="67"/>
      <c r="N44" s="5"/>
      <c r="O44" s="76"/>
      <c r="P44" s="5"/>
      <c r="Q44" s="5"/>
      <c r="R44" s="5"/>
      <c r="S44" s="43"/>
    </row>
    <row r="45" spans="1:19" ht="15">
      <c r="A45" s="42"/>
      <c r="B45" s="5"/>
      <c r="C45" s="5"/>
      <c r="D45" s="5"/>
      <c r="E45" s="67"/>
      <c r="F45" s="5"/>
      <c r="G45" s="76"/>
      <c r="H45" s="5"/>
      <c r="I45" s="5"/>
      <c r="J45" s="5"/>
      <c r="K45" s="5"/>
      <c r="L45" s="5"/>
      <c r="M45" s="67"/>
      <c r="N45" s="5"/>
      <c r="O45" s="76"/>
      <c r="P45" s="5"/>
      <c r="Q45" s="5"/>
      <c r="R45" s="5"/>
      <c r="S45" s="43"/>
    </row>
    <row r="46" spans="1:19" ht="15">
      <c r="A46" s="42"/>
      <c r="B46" s="5"/>
      <c r="C46" s="5"/>
      <c r="D46" s="5"/>
      <c r="E46" s="67"/>
      <c r="F46" s="5"/>
      <c r="G46" s="76"/>
      <c r="H46" s="5"/>
      <c r="I46" s="5"/>
      <c r="J46" s="5"/>
      <c r="K46" s="5"/>
      <c r="L46" s="5"/>
      <c r="M46" s="67"/>
      <c r="N46" s="5"/>
      <c r="O46" s="76"/>
      <c r="P46" s="5"/>
      <c r="Q46" s="5"/>
      <c r="R46" s="5"/>
      <c r="S46" s="43"/>
    </row>
    <row r="47" spans="1:19" ht="15">
      <c r="A47" s="7"/>
      <c r="B47" s="8"/>
      <c r="C47" s="8"/>
      <c r="D47" s="8"/>
      <c r="E47" s="68"/>
      <c r="F47" s="8"/>
      <c r="G47" s="77"/>
      <c r="H47" s="8"/>
      <c r="I47" s="8"/>
      <c r="J47" s="8"/>
      <c r="K47" s="8"/>
      <c r="L47" s="8"/>
      <c r="M47" s="68"/>
      <c r="N47" s="8"/>
      <c r="O47" s="77"/>
      <c r="P47" s="8"/>
      <c r="Q47" s="8"/>
      <c r="R47" s="8"/>
      <c r="S47" s="9"/>
    </row>
    <row r="48" spans="1:19" ht="15">
      <c r="A48" s="4"/>
      <c r="B48" s="5"/>
      <c r="C48" s="5"/>
      <c r="D48" s="5"/>
      <c r="E48" s="67"/>
      <c r="F48" s="5"/>
      <c r="G48" s="76"/>
      <c r="H48" s="5"/>
      <c r="I48" s="5"/>
      <c r="J48" s="5"/>
      <c r="K48" s="5"/>
      <c r="L48" s="5"/>
      <c r="M48" s="67"/>
      <c r="N48" s="5"/>
      <c r="O48" s="76"/>
      <c r="P48" s="5"/>
      <c r="Q48" s="5"/>
      <c r="R48" s="5"/>
      <c r="S48" s="6"/>
    </row>
    <row r="49" spans="1:19" ht="15">
      <c r="A49" s="4"/>
      <c r="B49" s="5"/>
      <c r="C49" s="5"/>
      <c r="D49" s="5"/>
      <c r="E49" s="67"/>
      <c r="F49" s="5"/>
      <c r="G49" s="76"/>
      <c r="H49" s="5"/>
      <c r="I49" s="5"/>
      <c r="J49" s="5"/>
      <c r="K49" s="5"/>
      <c r="L49" s="5"/>
      <c r="M49" s="67"/>
      <c r="N49" s="5"/>
      <c r="O49" s="76"/>
      <c r="P49" s="5"/>
      <c r="Q49" s="5"/>
      <c r="R49" s="5"/>
      <c r="S49" s="6"/>
    </row>
    <row r="50" spans="1:19" ht="15">
      <c r="A50" s="7"/>
      <c r="B50" s="8"/>
      <c r="C50" s="8"/>
      <c r="D50" s="8"/>
      <c r="E50" s="68"/>
      <c r="F50" s="8"/>
      <c r="G50" s="77"/>
      <c r="H50" s="8"/>
      <c r="I50" s="8"/>
      <c r="J50" s="8"/>
      <c r="K50" s="8"/>
      <c r="L50" s="8"/>
      <c r="M50" s="68"/>
      <c r="N50" s="8"/>
      <c r="O50" s="77"/>
      <c r="P50" s="8"/>
      <c r="Q50" s="8"/>
      <c r="R50" s="8"/>
      <c r="S50" s="9"/>
    </row>
  </sheetData>
  <sheetProtection/>
  <mergeCells count="11">
    <mergeCell ref="A5:R6"/>
    <mergeCell ref="E18:Q18"/>
    <mergeCell ref="B33:S33"/>
    <mergeCell ref="A21:R22"/>
    <mergeCell ref="B16:S17"/>
    <mergeCell ref="J3:R3"/>
    <mergeCell ref="S5:S6"/>
    <mergeCell ref="A1:A4"/>
    <mergeCell ref="B1:R2"/>
    <mergeCell ref="S1:S4"/>
    <mergeCell ref="C4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PageLayoutView="0" workbookViewId="0" topLeftCell="A4">
      <selection activeCell="AC25" sqref="AC25"/>
    </sheetView>
  </sheetViews>
  <sheetFormatPr defaultColWidth="11.421875" defaultRowHeight="15"/>
  <cols>
    <col min="1" max="1" width="9.00390625" style="0" customWidth="1"/>
    <col min="2" max="2" width="4.28125" style="0" customWidth="1"/>
    <col min="3" max="3" width="2.00390625" style="0" customWidth="1"/>
    <col min="4" max="4" width="2.421875" style="0" customWidth="1"/>
    <col min="5" max="5" width="2.8515625" style="0" customWidth="1"/>
    <col min="6" max="6" width="5.28125" style="0" customWidth="1"/>
    <col min="7" max="7" width="2.8515625" style="0" customWidth="1"/>
    <col min="8" max="8" width="3.8515625" style="0" customWidth="1"/>
    <col min="9" max="9" width="6.7109375" style="0" customWidth="1"/>
    <col min="10" max="10" width="3.8515625" style="0" customWidth="1"/>
    <col min="11" max="11" width="2.00390625" style="0" customWidth="1"/>
    <col min="12" max="12" width="2.57421875" style="0" customWidth="1"/>
    <col min="13" max="13" width="2.7109375" style="0" customWidth="1"/>
    <col min="14" max="14" width="5.421875" style="0" customWidth="1"/>
    <col min="15" max="15" width="2.7109375" style="0" customWidth="1"/>
    <col min="16" max="16" width="4.00390625" style="0" customWidth="1"/>
    <col min="17" max="17" width="4.7109375" style="0" customWidth="1"/>
    <col min="18" max="18" width="3.28125" style="0" customWidth="1"/>
    <col min="19" max="19" width="15.710937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7" width="0" style="0" hidden="1" customWidth="1"/>
  </cols>
  <sheetData>
    <row r="1" spans="1:22" ht="15.75" customHeight="1">
      <c r="A1" s="137"/>
      <c r="B1" s="153" t="s">
        <v>44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90"/>
      <c r="S1" s="149" t="s">
        <v>164</v>
      </c>
      <c r="T1" s="22" t="s">
        <v>3</v>
      </c>
      <c r="U1" s="23" t="s">
        <v>2</v>
      </c>
      <c r="V1" s="23" t="s">
        <v>4</v>
      </c>
    </row>
    <row r="2" spans="1:22" ht="15" customHeight="1">
      <c r="A2" s="138"/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3"/>
      <c r="S2" s="150"/>
      <c r="T2" t="s">
        <v>5</v>
      </c>
      <c r="U2">
        <v>12</v>
      </c>
      <c r="V2">
        <v>99</v>
      </c>
    </row>
    <row r="3" spans="1:26" ht="15" customHeight="1">
      <c r="A3" s="138"/>
      <c r="B3" s="5"/>
      <c r="C3" s="32"/>
      <c r="D3" s="32"/>
      <c r="E3" s="32"/>
      <c r="F3" s="32"/>
      <c r="G3" s="32"/>
      <c r="H3" s="32"/>
      <c r="I3" s="32"/>
      <c r="J3" s="140" t="s">
        <v>13</v>
      </c>
      <c r="K3" s="140"/>
      <c r="L3" s="140"/>
      <c r="M3" s="140"/>
      <c r="N3" s="140"/>
      <c r="O3" s="140"/>
      <c r="P3" s="140"/>
      <c r="Q3" s="140"/>
      <c r="R3" s="141"/>
      <c r="S3" s="151"/>
      <c r="T3" t="s">
        <v>6</v>
      </c>
      <c r="U3" s="21">
        <v>2</v>
      </c>
      <c r="V3" s="21">
        <v>9</v>
      </c>
      <c r="X3">
        <f ca="1">_XLL.ALEA.ENTRE.BORNES($U$3,$V$3)</f>
        <v>2</v>
      </c>
      <c r="Y3">
        <f ca="1">_XLL.ALEA.ENTRE.BORNES($U$3,$V$3)</f>
        <v>5</v>
      </c>
      <c r="Z3">
        <f aca="true" t="shared" si="0" ref="Z3:Z8">X3*Y3</f>
        <v>10</v>
      </c>
    </row>
    <row r="4" spans="1:26" ht="15" customHeight="1">
      <c r="A4" s="139"/>
      <c r="B4" s="38"/>
      <c r="C4" s="135" t="s">
        <v>69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52"/>
      <c r="U4">
        <v>1</v>
      </c>
      <c r="X4">
        <f aca="true" ca="1" t="shared" si="1" ref="X4:Y19">_XLL.ALEA.ENTRE.BORNES($U$3,$V$3)</f>
        <v>4</v>
      </c>
      <c r="Y4">
        <f ca="1" t="shared" si="1"/>
        <v>5</v>
      </c>
      <c r="Z4">
        <f t="shared" si="0"/>
        <v>20</v>
      </c>
    </row>
    <row r="5" spans="1:26" ht="20.25" customHeight="1">
      <c r="A5" s="159" t="s">
        <v>165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42" t="s">
        <v>1</v>
      </c>
      <c r="X5">
        <f ca="1" t="shared" si="1"/>
        <v>4</v>
      </c>
      <c r="Y5">
        <f ca="1" t="shared" si="1"/>
        <v>2</v>
      </c>
      <c r="Z5">
        <f t="shared" si="0"/>
        <v>8</v>
      </c>
    </row>
    <row r="6" spans="1:26" ht="11.2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3"/>
      <c r="X6">
        <f ca="1" t="shared" si="1"/>
        <v>3</v>
      </c>
      <c r="Y6">
        <f ca="1" t="shared" si="1"/>
        <v>6</v>
      </c>
      <c r="Z6">
        <f t="shared" si="0"/>
        <v>18</v>
      </c>
    </row>
    <row r="7" spans="1:26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X7">
        <f ca="1" t="shared" si="1"/>
        <v>8</v>
      </c>
      <c r="Y7">
        <f ca="1" t="shared" si="1"/>
        <v>7</v>
      </c>
      <c r="Z7">
        <f t="shared" si="0"/>
        <v>56</v>
      </c>
    </row>
    <row r="8" spans="1:26" ht="15">
      <c r="A8" s="19" t="s">
        <v>48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>
        <f ca="1" t="shared" si="1"/>
        <v>4</v>
      </c>
      <c r="Y8">
        <f ca="1" t="shared" si="1"/>
        <v>4</v>
      </c>
      <c r="Z8">
        <f t="shared" si="0"/>
        <v>16</v>
      </c>
    </row>
    <row r="9" spans="1:26" ht="18.75">
      <c r="A9" s="42"/>
      <c r="B9" s="33">
        <f ca="1">Z3+_XLL.ALEA.ENTRE.BORNES($U$4,$Y3-1)</f>
        <v>11</v>
      </c>
      <c r="C9" s="33" t="s">
        <v>12</v>
      </c>
      <c r="D9" s="34">
        <f>$Y3</f>
        <v>5</v>
      </c>
      <c r="E9" s="35" t="s">
        <v>8</v>
      </c>
      <c r="F9" s="34" t="s">
        <v>9</v>
      </c>
      <c r="G9" s="128" t="s">
        <v>167</v>
      </c>
      <c r="H9" s="52" t="s">
        <v>15</v>
      </c>
      <c r="I9" s="35"/>
      <c r="J9" s="52">
        <f ca="1">Z8+_XLL.ALEA.ENTRE.BORNES($U$4,$Y8-1)</f>
        <v>18</v>
      </c>
      <c r="K9" s="33" t="s">
        <v>12</v>
      </c>
      <c r="L9" s="34">
        <v>4</v>
      </c>
      <c r="M9" s="35" t="s">
        <v>8</v>
      </c>
      <c r="N9" s="34" t="s">
        <v>9</v>
      </c>
      <c r="O9" s="128" t="s">
        <v>167</v>
      </c>
      <c r="P9" s="34" t="s">
        <v>15</v>
      </c>
      <c r="S9" s="43"/>
      <c r="X9">
        <f ca="1" t="shared" si="1"/>
        <v>8</v>
      </c>
      <c r="Y9">
        <f ca="1" t="shared" si="1"/>
        <v>5</v>
      </c>
      <c r="Z9">
        <f aca="true" t="shared" si="2" ref="Z9:Z23">X9*Y9</f>
        <v>40</v>
      </c>
    </row>
    <row r="10" spans="1:26" ht="18.75">
      <c r="A10" s="42"/>
      <c r="B10" s="52">
        <f ca="1">Z4+_XLL.ALEA.ENTRE.BORNES($U$4,$Y4-1)</f>
        <v>21</v>
      </c>
      <c r="C10" s="33" t="s">
        <v>12</v>
      </c>
      <c r="D10" s="34">
        <f>$Y4</f>
        <v>5</v>
      </c>
      <c r="E10" s="35" t="s">
        <v>8</v>
      </c>
      <c r="F10" s="34" t="s">
        <v>9</v>
      </c>
      <c r="G10" s="128" t="s">
        <v>167</v>
      </c>
      <c r="H10" s="52" t="s">
        <v>15</v>
      </c>
      <c r="I10" s="35"/>
      <c r="J10" s="52">
        <f ca="1">Z9+_XLL.ALEA.ENTRE.BORNES($U$4,$Y9-1)</f>
        <v>41</v>
      </c>
      <c r="K10" s="33" t="s">
        <v>12</v>
      </c>
      <c r="L10" s="34">
        <f>$Y9</f>
        <v>5</v>
      </c>
      <c r="M10" s="35" t="s">
        <v>8</v>
      </c>
      <c r="N10" s="34" t="s">
        <v>9</v>
      </c>
      <c r="O10" s="128" t="s">
        <v>167</v>
      </c>
      <c r="P10" s="34" t="s">
        <v>15</v>
      </c>
      <c r="S10" s="43"/>
      <c r="X10">
        <f ca="1" t="shared" si="1"/>
        <v>7</v>
      </c>
      <c r="Y10">
        <f ca="1" t="shared" si="1"/>
        <v>4</v>
      </c>
      <c r="Z10">
        <f t="shared" si="2"/>
        <v>28</v>
      </c>
    </row>
    <row r="11" spans="1:26" ht="18.75">
      <c r="A11" s="42"/>
      <c r="B11" s="52">
        <f ca="1">Z5+_XLL.ALEA.ENTRE.BORNES($U$4,$Y5-1)</f>
        <v>9</v>
      </c>
      <c r="C11" s="33" t="s">
        <v>12</v>
      </c>
      <c r="D11" s="34">
        <f>$Y5</f>
        <v>2</v>
      </c>
      <c r="E11" s="35" t="s">
        <v>8</v>
      </c>
      <c r="F11" s="34" t="s">
        <v>9</v>
      </c>
      <c r="G11" s="128" t="s">
        <v>167</v>
      </c>
      <c r="H11" s="52" t="s">
        <v>15</v>
      </c>
      <c r="I11" s="35"/>
      <c r="J11" s="52">
        <f ca="1">Z10+_XLL.ALEA.ENTRE.BORNES($U$4,$Y10-1)</f>
        <v>29</v>
      </c>
      <c r="K11" s="33" t="s">
        <v>12</v>
      </c>
      <c r="L11" s="34">
        <f>$Y10</f>
        <v>4</v>
      </c>
      <c r="M11" s="35" t="s">
        <v>8</v>
      </c>
      <c r="N11" s="34" t="s">
        <v>9</v>
      </c>
      <c r="O11" s="128" t="s">
        <v>167</v>
      </c>
      <c r="P11" s="34" t="s">
        <v>15</v>
      </c>
      <c r="S11" s="43"/>
      <c r="X11">
        <f ca="1" t="shared" si="1"/>
        <v>9</v>
      </c>
      <c r="Y11">
        <f ca="1" t="shared" si="1"/>
        <v>7</v>
      </c>
      <c r="Z11">
        <f t="shared" si="2"/>
        <v>63</v>
      </c>
    </row>
    <row r="12" spans="1:26" ht="18.75">
      <c r="A12" s="42"/>
      <c r="B12" s="52">
        <f ca="1">Z6+_XLL.ALEA.ENTRE.BORNES($U$4,$Y6-1)</f>
        <v>22</v>
      </c>
      <c r="C12" s="33" t="s">
        <v>12</v>
      </c>
      <c r="D12" s="34">
        <f>$Y6</f>
        <v>6</v>
      </c>
      <c r="E12" s="35" t="s">
        <v>8</v>
      </c>
      <c r="F12" s="34" t="s">
        <v>9</v>
      </c>
      <c r="G12" s="128" t="s">
        <v>167</v>
      </c>
      <c r="H12" s="52" t="s">
        <v>15</v>
      </c>
      <c r="I12" s="35"/>
      <c r="J12" s="52">
        <f ca="1">Z11+_XLL.ALEA.ENTRE.BORNES($U$4,$Y11-1)</f>
        <v>69</v>
      </c>
      <c r="K12" s="33" t="s">
        <v>12</v>
      </c>
      <c r="L12" s="34">
        <f>$Y11</f>
        <v>7</v>
      </c>
      <c r="M12" s="35" t="s">
        <v>8</v>
      </c>
      <c r="N12" s="34" t="s">
        <v>9</v>
      </c>
      <c r="O12" s="128" t="s">
        <v>167</v>
      </c>
      <c r="P12" s="34" t="s">
        <v>15</v>
      </c>
      <c r="S12" s="43"/>
      <c r="X12">
        <f ca="1" t="shared" si="1"/>
        <v>8</v>
      </c>
      <c r="Y12">
        <f ca="1" t="shared" si="1"/>
        <v>9</v>
      </c>
      <c r="Z12">
        <f t="shared" si="2"/>
        <v>72</v>
      </c>
    </row>
    <row r="13" spans="1:26" ht="18.75">
      <c r="A13" s="42"/>
      <c r="B13" s="52">
        <f ca="1">Z7+_XLL.ALEA.ENTRE.BORNES($U$4,$Y7-1)</f>
        <v>58</v>
      </c>
      <c r="C13" s="33" t="s">
        <v>12</v>
      </c>
      <c r="D13" s="34">
        <f>$Y7</f>
        <v>7</v>
      </c>
      <c r="E13" s="35" t="s">
        <v>8</v>
      </c>
      <c r="F13" s="34" t="s">
        <v>9</v>
      </c>
      <c r="G13" s="128" t="s">
        <v>167</v>
      </c>
      <c r="H13" s="52" t="s">
        <v>15</v>
      </c>
      <c r="I13" s="35"/>
      <c r="J13" s="52">
        <f ca="1">Z12+_XLL.ALEA.ENTRE.BORNES($U$4,$Y12-1)</f>
        <v>73</v>
      </c>
      <c r="K13" s="33" t="s">
        <v>12</v>
      </c>
      <c r="L13" s="34">
        <f>$Y12</f>
        <v>9</v>
      </c>
      <c r="M13" s="35" t="s">
        <v>8</v>
      </c>
      <c r="N13" s="34" t="s">
        <v>9</v>
      </c>
      <c r="O13" s="128" t="s">
        <v>167</v>
      </c>
      <c r="P13" s="34" t="s">
        <v>15</v>
      </c>
      <c r="S13" s="43"/>
      <c r="X13">
        <f ca="1" t="shared" si="1"/>
        <v>7</v>
      </c>
      <c r="Y13">
        <f ca="1" t="shared" si="1"/>
        <v>8</v>
      </c>
      <c r="Z13">
        <f t="shared" si="2"/>
        <v>56</v>
      </c>
    </row>
    <row r="14" spans="1:26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X14">
        <f ca="1" t="shared" si="1"/>
        <v>3</v>
      </c>
      <c r="Y14">
        <f ca="1" t="shared" si="1"/>
        <v>2</v>
      </c>
      <c r="Z14">
        <f t="shared" si="2"/>
        <v>6</v>
      </c>
    </row>
    <row r="15" spans="1:26" ht="15">
      <c r="A15" s="19" t="s">
        <v>50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X15">
        <f ca="1" t="shared" si="1"/>
        <v>7</v>
      </c>
      <c r="Y15">
        <f ca="1" t="shared" si="1"/>
        <v>7</v>
      </c>
      <c r="Z15">
        <f t="shared" si="2"/>
        <v>49</v>
      </c>
    </row>
    <row r="16" spans="1:26" ht="15">
      <c r="A16" s="42"/>
      <c r="B16" s="169" t="s">
        <v>168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31"/>
      <c r="X16">
        <f ca="1" t="shared" si="1"/>
        <v>2</v>
      </c>
      <c r="Y16">
        <f ca="1" t="shared" si="1"/>
        <v>2</v>
      </c>
      <c r="Z16">
        <f t="shared" si="2"/>
        <v>4</v>
      </c>
    </row>
    <row r="17" spans="1:26" ht="15.75" customHeight="1">
      <c r="A17" s="42"/>
      <c r="B17" s="169" t="s">
        <v>169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44"/>
      <c r="R17" s="44"/>
      <c r="S17" s="31"/>
      <c r="X17">
        <f ca="1" t="shared" si="1"/>
        <v>3</v>
      </c>
      <c r="Y17">
        <f ca="1" t="shared" si="1"/>
        <v>8</v>
      </c>
      <c r="Z17">
        <f t="shared" si="2"/>
        <v>24</v>
      </c>
    </row>
    <row r="18" spans="1:26" ht="15">
      <c r="A18" s="42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5"/>
      <c r="R18" s="5"/>
      <c r="S18" s="43"/>
      <c r="X18">
        <f ca="1" t="shared" si="1"/>
        <v>4</v>
      </c>
      <c r="Y18">
        <f ca="1" t="shared" si="1"/>
        <v>3</v>
      </c>
      <c r="Z18">
        <f t="shared" si="2"/>
        <v>12</v>
      </c>
    </row>
    <row r="19" spans="1:26" ht="15">
      <c r="A19" s="7"/>
      <c r="B19" s="8" t="s">
        <v>170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>
        <f ca="1" t="shared" si="1"/>
        <v>2</v>
      </c>
      <c r="Y19">
        <f ca="1" t="shared" si="1"/>
        <v>8</v>
      </c>
      <c r="Z19">
        <f t="shared" si="2"/>
        <v>16</v>
      </c>
    </row>
    <row r="20" spans="1:2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>
        <f aca="true" ca="1" t="shared" si="3" ref="X20:Y23">_XLL.ALEA.ENTRE.BORNES($U$3,$V$3)</f>
        <v>8</v>
      </c>
      <c r="Y20">
        <f ca="1" t="shared" si="3"/>
        <v>6</v>
      </c>
      <c r="Z20">
        <f t="shared" si="2"/>
        <v>48</v>
      </c>
    </row>
    <row r="21" spans="1:26" ht="30.75" customHeight="1">
      <c r="A21" s="159" t="s">
        <v>166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1"/>
      <c r="S21" s="39" t="s">
        <v>1</v>
      </c>
      <c r="X21">
        <f ca="1" t="shared" si="3"/>
        <v>8</v>
      </c>
      <c r="Y21">
        <f ca="1" t="shared" si="3"/>
        <v>7</v>
      </c>
      <c r="Z21">
        <f t="shared" si="2"/>
        <v>56</v>
      </c>
    </row>
    <row r="22" spans="1:26" ht="15" customHeight="1" hidden="1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4"/>
      <c r="S22" s="10"/>
      <c r="X22">
        <f ca="1" t="shared" si="3"/>
        <v>3</v>
      </c>
      <c r="Y22">
        <f ca="1" t="shared" si="3"/>
        <v>5</v>
      </c>
      <c r="Z22">
        <f t="shared" si="2"/>
        <v>15</v>
      </c>
    </row>
    <row r="23" spans="1:26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  <c r="X23">
        <f ca="1" t="shared" si="3"/>
        <v>5</v>
      </c>
      <c r="Y23">
        <f ca="1" t="shared" si="3"/>
        <v>3</v>
      </c>
      <c r="Z23">
        <f t="shared" si="2"/>
        <v>15</v>
      </c>
    </row>
    <row r="24" spans="1:19" ht="15">
      <c r="A24" s="19" t="s">
        <v>48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2">
        <f ca="1">Z13+_XLL.ALEA.ENTRE.BORNES($U$4,$Y13-1)</f>
        <v>58</v>
      </c>
      <c r="C25" s="33" t="s">
        <v>12</v>
      </c>
      <c r="D25" s="34">
        <f>$Y13</f>
        <v>8</v>
      </c>
      <c r="E25" s="35" t="s">
        <v>8</v>
      </c>
      <c r="F25" s="34" t="s">
        <v>9</v>
      </c>
      <c r="G25" s="83" t="s">
        <v>167</v>
      </c>
      <c r="H25" s="34" t="s">
        <v>15</v>
      </c>
      <c r="I25" s="35"/>
      <c r="J25" s="52">
        <f ca="1">Z18+_XLL.ALEA.ENTRE.BORNES($U$4,$Y18-1)</f>
        <v>14</v>
      </c>
      <c r="K25" s="33" t="s">
        <v>12</v>
      </c>
      <c r="L25" s="34">
        <f>$Y18</f>
        <v>3</v>
      </c>
      <c r="M25" s="35" t="s">
        <v>8</v>
      </c>
      <c r="N25" s="34" t="s">
        <v>9</v>
      </c>
      <c r="O25" s="128" t="s">
        <v>167</v>
      </c>
      <c r="P25" s="34" t="s">
        <v>15</v>
      </c>
      <c r="S25" s="43"/>
    </row>
    <row r="26" spans="1:19" ht="18.75">
      <c r="A26" s="42"/>
      <c r="B26" s="52">
        <f ca="1">Z14+_XLL.ALEA.ENTRE.BORNES($U$4,$Y14-1)</f>
        <v>7</v>
      </c>
      <c r="C26" s="33" t="s">
        <v>12</v>
      </c>
      <c r="D26" s="34">
        <f>$Y14</f>
        <v>2</v>
      </c>
      <c r="E26" s="35" t="s">
        <v>8</v>
      </c>
      <c r="F26" s="34" t="s">
        <v>9</v>
      </c>
      <c r="G26" s="84" t="s">
        <v>167</v>
      </c>
      <c r="H26" s="34" t="s">
        <v>15</v>
      </c>
      <c r="I26" s="35"/>
      <c r="J26" s="52">
        <f ca="1">Z19+_XLL.ALEA.ENTRE.BORNES($U$4,$Y19-1)</f>
        <v>20</v>
      </c>
      <c r="K26" s="33" t="s">
        <v>12</v>
      </c>
      <c r="L26" s="34">
        <f>$Y19</f>
        <v>8</v>
      </c>
      <c r="M26" s="35" t="s">
        <v>8</v>
      </c>
      <c r="N26" s="34" t="s">
        <v>9</v>
      </c>
      <c r="O26" s="128" t="s">
        <v>167</v>
      </c>
      <c r="P26" s="34" t="s">
        <v>15</v>
      </c>
      <c r="S26" s="43"/>
    </row>
    <row r="27" spans="1:19" ht="18.75">
      <c r="A27" s="42"/>
      <c r="B27" s="52">
        <f ca="1">Z15+_XLL.ALEA.ENTRE.BORNES($U$4,$Y15-1)</f>
        <v>53</v>
      </c>
      <c r="C27" s="33" t="s">
        <v>12</v>
      </c>
      <c r="D27" s="34">
        <f>$Y15</f>
        <v>7</v>
      </c>
      <c r="E27" s="35" t="s">
        <v>8</v>
      </c>
      <c r="F27" s="34" t="s">
        <v>9</v>
      </c>
      <c r="G27" s="83" t="s">
        <v>167</v>
      </c>
      <c r="H27" s="34" t="s">
        <v>15</v>
      </c>
      <c r="I27" s="35"/>
      <c r="J27" s="52">
        <f ca="1">Z20+_XLL.ALEA.ENTRE.BORNES($U$4,$Y20-1)</f>
        <v>50</v>
      </c>
      <c r="K27" s="33" t="s">
        <v>12</v>
      </c>
      <c r="L27" s="34">
        <f>$Y20</f>
        <v>6</v>
      </c>
      <c r="M27" s="35" t="s">
        <v>8</v>
      </c>
      <c r="N27" s="34" t="s">
        <v>9</v>
      </c>
      <c r="O27" s="128" t="s">
        <v>167</v>
      </c>
      <c r="P27" s="34" t="s">
        <v>15</v>
      </c>
      <c r="S27" s="43"/>
    </row>
    <row r="28" spans="1:19" ht="18.75">
      <c r="A28" s="42"/>
      <c r="B28" s="52">
        <f ca="1">Z16+_XLL.ALEA.ENTRE.BORNES($U$4,$Y16-1)</f>
        <v>5</v>
      </c>
      <c r="C28" s="33" t="s">
        <v>12</v>
      </c>
      <c r="D28" s="34">
        <f>$Y16</f>
        <v>2</v>
      </c>
      <c r="E28" s="35" t="s">
        <v>8</v>
      </c>
      <c r="F28" s="34" t="s">
        <v>9</v>
      </c>
      <c r="G28" s="84" t="s">
        <v>167</v>
      </c>
      <c r="H28" s="34" t="s">
        <v>15</v>
      </c>
      <c r="I28" s="35"/>
      <c r="J28" s="52">
        <f ca="1">Z21+_XLL.ALEA.ENTRE.BORNES($U$4,$Y21-1)</f>
        <v>61</v>
      </c>
      <c r="K28" s="33" t="s">
        <v>12</v>
      </c>
      <c r="L28" s="34">
        <f>$Y21</f>
        <v>7</v>
      </c>
      <c r="M28" s="35" t="s">
        <v>8</v>
      </c>
      <c r="N28" s="34" t="s">
        <v>9</v>
      </c>
      <c r="O28" s="128" t="s">
        <v>167</v>
      </c>
      <c r="P28" s="34" t="s">
        <v>15</v>
      </c>
      <c r="S28" s="43"/>
    </row>
    <row r="29" spans="1:19" ht="18.75">
      <c r="A29" s="42"/>
      <c r="B29" s="52">
        <f ca="1">Z17+_XLL.ALEA.ENTRE.BORNES($U$4,$Y17-1)</f>
        <v>26</v>
      </c>
      <c r="C29" s="33" t="s">
        <v>12</v>
      </c>
      <c r="D29" s="34">
        <f>$Y17</f>
        <v>8</v>
      </c>
      <c r="E29" s="35" t="s">
        <v>8</v>
      </c>
      <c r="F29" s="34" t="s">
        <v>9</v>
      </c>
      <c r="G29" s="83" t="s">
        <v>167</v>
      </c>
      <c r="H29" s="34" t="s">
        <v>15</v>
      </c>
      <c r="I29" s="35"/>
      <c r="J29" s="52">
        <f ca="1">Z22+_XLL.ALEA.ENTRE.BORNES($U$4,$Y22-1)</f>
        <v>18</v>
      </c>
      <c r="K29" s="33" t="s">
        <v>12</v>
      </c>
      <c r="L29" s="34">
        <f>$Y22</f>
        <v>5</v>
      </c>
      <c r="M29" s="35" t="s">
        <v>8</v>
      </c>
      <c r="N29" s="34" t="s">
        <v>9</v>
      </c>
      <c r="O29" s="128" t="s">
        <v>167</v>
      </c>
      <c r="P29" s="34" t="s">
        <v>15</v>
      </c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50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30" customHeight="1">
      <c r="A32" s="42"/>
      <c r="B32" s="194" t="s">
        <v>180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43"/>
    </row>
    <row r="33" spans="1:19" ht="15.75" customHeight="1">
      <c r="A33" s="42"/>
      <c r="B33" s="169" t="s">
        <v>171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31"/>
    </row>
    <row r="34" spans="1:19" ht="15" customHeight="1">
      <c r="A34" s="42"/>
      <c r="B34" s="169" t="s">
        <v>172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31"/>
    </row>
    <row r="35" spans="1:19" ht="15">
      <c r="A35" s="42"/>
      <c r="B35" s="170" t="s">
        <v>173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53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4">
    <mergeCell ref="B16:R16"/>
    <mergeCell ref="B17:P18"/>
    <mergeCell ref="B33:R33"/>
    <mergeCell ref="B34:R34"/>
    <mergeCell ref="B35:R35"/>
    <mergeCell ref="A21:R22"/>
    <mergeCell ref="B32:R32"/>
    <mergeCell ref="S1:S4"/>
    <mergeCell ref="C4:R4"/>
    <mergeCell ref="A5:R6"/>
    <mergeCell ref="J3:R3"/>
    <mergeCell ref="S5:S6"/>
    <mergeCell ref="A1:A4"/>
    <mergeCell ref="B1:R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tabSelected="1" zoomScalePageLayoutView="0" workbookViewId="0" topLeftCell="A1">
      <selection activeCell="S35" sqref="S35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5.851562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1" width="2.57421875" style="0" customWidth="1"/>
    <col min="12" max="12" width="2.140625" style="0" customWidth="1"/>
    <col min="13" max="13" width="5.710937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5.710937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7" width="0" style="0" hidden="1" customWidth="1"/>
  </cols>
  <sheetData>
    <row r="1" spans="1:22" ht="15.75" customHeight="1">
      <c r="A1" s="137"/>
      <c r="B1" s="153" t="s">
        <v>91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  <c r="S1" s="149" t="s">
        <v>174</v>
      </c>
      <c r="T1" s="22" t="s">
        <v>3</v>
      </c>
      <c r="U1" s="23" t="s">
        <v>2</v>
      </c>
      <c r="V1" s="23" t="s">
        <v>4</v>
      </c>
    </row>
    <row r="2" spans="1:22" ht="15" customHeight="1">
      <c r="A2" s="138"/>
      <c r="B2" s="197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3"/>
      <c r="S2" s="150"/>
      <c r="T2" t="s">
        <v>5</v>
      </c>
      <c r="U2">
        <v>1</v>
      </c>
      <c r="V2">
        <v>9</v>
      </c>
    </row>
    <row r="3" spans="1:22" ht="15" customHeight="1">
      <c r="A3" s="138"/>
      <c r="B3" s="5"/>
      <c r="C3" s="32"/>
      <c r="D3" s="32"/>
      <c r="E3" s="32"/>
      <c r="F3" s="32"/>
      <c r="G3" s="32"/>
      <c r="H3" s="32"/>
      <c r="I3" s="32"/>
      <c r="J3" s="140" t="s">
        <v>13</v>
      </c>
      <c r="K3" s="140"/>
      <c r="L3" s="140"/>
      <c r="M3" s="140"/>
      <c r="N3" s="140"/>
      <c r="O3" s="140"/>
      <c r="P3" s="140"/>
      <c r="Q3" s="140"/>
      <c r="R3" s="141"/>
      <c r="S3" s="150"/>
      <c r="T3" t="s">
        <v>6</v>
      </c>
      <c r="U3" s="21">
        <v>1</v>
      </c>
      <c r="V3" s="21">
        <v>9</v>
      </c>
    </row>
    <row r="4" spans="1:26" ht="15" customHeight="1">
      <c r="A4" s="139"/>
      <c r="B4" s="38"/>
      <c r="C4" s="135" t="s">
        <v>69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52"/>
      <c r="U4">
        <v>1</v>
      </c>
      <c r="V4">
        <v>9</v>
      </c>
      <c r="X4">
        <f ca="1">_XLL.ALEA.ENTRE.BORNES($U$3,$V$3)</f>
        <v>7</v>
      </c>
      <c r="Y4">
        <f ca="1">_XLL.ALEA.ENTRE.BORNES($U$3,$V$3)</f>
        <v>3</v>
      </c>
      <c r="Z4">
        <f>X4*Y4*10</f>
        <v>210</v>
      </c>
    </row>
    <row r="5" spans="1:26" ht="20.25" customHeight="1">
      <c r="A5" s="159" t="s">
        <v>177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42" t="s">
        <v>1</v>
      </c>
      <c r="X5">
        <f aca="true" ca="1" t="shared" si="0" ref="X5:Y20">_XLL.ALEA.ENTRE.BORNES($U$3,$V$3)</f>
        <v>3</v>
      </c>
      <c r="Y5">
        <f ca="1" t="shared" si="0"/>
        <v>6</v>
      </c>
      <c r="Z5">
        <f aca="true" t="shared" si="1" ref="Z5:Z24">X5*Y5*10</f>
        <v>180</v>
      </c>
    </row>
    <row r="6" spans="1:26" ht="11.2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3"/>
      <c r="X6">
        <f ca="1" t="shared" si="0"/>
        <v>7</v>
      </c>
      <c r="Y6">
        <f ca="1" t="shared" si="0"/>
        <v>8</v>
      </c>
      <c r="Z6">
        <f t="shared" si="1"/>
        <v>560</v>
      </c>
    </row>
    <row r="7" spans="1:26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X7">
        <f ca="1" t="shared" si="0"/>
        <v>4</v>
      </c>
      <c r="Y7">
        <f ca="1" t="shared" si="0"/>
        <v>3</v>
      </c>
      <c r="Z7">
        <f t="shared" si="1"/>
        <v>120</v>
      </c>
    </row>
    <row r="8" spans="1:26" ht="15">
      <c r="A8" s="19" t="s">
        <v>48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>
        <f ca="1" t="shared" si="0"/>
        <v>6</v>
      </c>
      <c r="Y8">
        <f ca="1" t="shared" si="0"/>
        <v>4</v>
      </c>
      <c r="Z8">
        <f t="shared" si="1"/>
        <v>240</v>
      </c>
    </row>
    <row r="9" spans="1:26" ht="18.75">
      <c r="A9" s="42"/>
      <c r="B9" s="26"/>
      <c r="C9" s="5"/>
      <c r="D9" s="5"/>
      <c r="E9" s="33">
        <f>$Z4</f>
        <v>210</v>
      </c>
      <c r="F9" s="52" t="s">
        <v>12</v>
      </c>
      <c r="G9" s="34">
        <f>$Y4</f>
        <v>3</v>
      </c>
      <c r="H9" s="35" t="s">
        <v>8</v>
      </c>
      <c r="I9" s="34" t="s">
        <v>9</v>
      </c>
      <c r="J9" s="34"/>
      <c r="K9" s="33"/>
      <c r="L9" s="35"/>
      <c r="M9" s="52">
        <f>$Z9</f>
        <v>480</v>
      </c>
      <c r="N9" s="52" t="s">
        <v>12</v>
      </c>
      <c r="O9" s="34">
        <f>$Y9</f>
        <v>8</v>
      </c>
      <c r="P9" s="35" t="s">
        <v>8</v>
      </c>
      <c r="Q9" s="34" t="s">
        <v>9</v>
      </c>
      <c r="R9" s="26"/>
      <c r="S9" s="43"/>
      <c r="X9">
        <f ca="1" t="shared" si="0"/>
        <v>6</v>
      </c>
      <c r="Y9">
        <f ca="1" t="shared" si="0"/>
        <v>8</v>
      </c>
      <c r="Z9">
        <f t="shared" si="1"/>
        <v>480</v>
      </c>
    </row>
    <row r="10" spans="1:26" ht="18.75">
      <c r="A10" s="42"/>
      <c r="B10" s="5"/>
      <c r="C10" s="5"/>
      <c r="D10" s="5"/>
      <c r="E10" s="52">
        <f>$Z5</f>
        <v>180</v>
      </c>
      <c r="F10" s="52" t="s">
        <v>12</v>
      </c>
      <c r="G10" s="34">
        <f>$Y5</f>
        <v>6</v>
      </c>
      <c r="H10" s="35" t="s">
        <v>8</v>
      </c>
      <c r="I10" s="34" t="s">
        <v>9</v>
      </c>
      <c r="J10" s="35"/>
      <c r="K10" s="33"/>
      <c r="L10" s="35"/>
      <c r="M10" s="52">
        <f>$Z10</f>
        <v>320</v>
      </c>
      <c r="N10" s="52" t="s">
        <v>12</v>
      </c>
      <c r="O10" s="34">
        <f>$Y10</f>
        <v>8</v>
      </c>
      <c r="P10" s="35" t="s">
        <v>8</v>
      </c>
      <c r="Q10" s="34" t="s">
        <v>9</v>
      </c>
      <c r="R10" s="5"/>
      <c r="S10" s="43"/>
      <c r="X10">
        <f ca="1" t="shared" si="0"/>
        <v>4</v>
      </c>
      <c r="Y10">
        <f ca="1" t="shared" si="0"/>
        <v>8</v>
      </c>
      <c r="Z10">
        <f t="shared" si="1"/>
        <v>320</v>
      </c>
    </row>
    <row r="11" spans="1:26" ht="18.75">
      <c r="A11" s="42"/>
      <c r="B11" s="5"/>
      <c r="C11" s="5"/>
      <c r="D11" s="5"/>
      <c r="E11" s="52">
        <f>$Z6</f>
        <v>560</v>
      </c>
      <c r="F11" s="52" t="s">
        <v>12</v>
      </c>
      <c r="G11" s="34">
        <f>$Y6</f>
        <v>8</v>
      </c>
      <c r="H11" s="35" t="s">
        <v>8</v>
      </c>
      <c r="I11" s="34" t="s">
        <v>9</v>
      </c>
      <c r="J11" s="35"/>
      <c r="K11" s="33"/>
      <c r="L11" s="35"/>
      <c r="M11" s="52">
        <f>$Z11</f>
        <v>30</v>
      </c>
      <c r="N11" s="52" t="s">
        <v>12</v>
      </c>
      <c r="O11" s="34">
        <f>$Y11</f>
        <v>3</v>
      </c>
      <c r="P11" s="35" t="s">
        <v>8</v>
      </c>
      <c r="Q11" s="34" t="s">
        <v>9</v>
      </c>
      <c r="R11" s="5"/>
      <c r="S11" s="43"/>
      <c r="X11">
        <f ca="1" t="shared" si="0"/>
        <v>1</v>
      </c>
      <c r="Y11">
        <f ca="1" t="shared" si="0"/>
        <v>3</v>
      </c>
      <c r="Z11">
        <f t="shared" si="1"/>
        <v>30</v>
      </c>
    </row>
    <row r="12" spans="1:26" ht="18.75">
      <c r="A12" s="42"/>
      <c r="B12" s="5"/>
      <c r="C12" s="5"/>
      <c r="D12" s="5"/>
      <c r="E12" s="52">
        <f>$Z7</f>
        <v>120</v>
      </c>
      <c r="F12" s="52" t="s">
        <v>12</v>
      </c>
      <c r="G12" s="34">
        <f>$Y7</f>
        <v>3</v>
      </c>
      <c r="H12" s="35" t="s">
        <v>8</v>
      </c>
      <c r="I12" s="34" t="s">
        <v>9</v>
      </c>
      <c r="J12" s="35"/>
      <c r="K12" s="33"/>
      <c r="L12" s="35"/>
      <c r="M12" s="52">
        <f>$Z12</f>
        <v>200</v>
      </c>
      <c r="N12" s="52" t="s">
        <v>12</v>
      </c>
      <c r="O12" s="34">
        <f>$Y12</f>
        <v>4</v>
      </c>
      <c r="P12" s="35" t="s">
        <v>8</v>
      </c>
      <c r="Q12" s="34" t="s">
        <v>9</v>
      </c>
      <c r="R12" s="5"/>
      <c r="S12" s="43"/>
      <c r="X12">
        <f ca="1" t="shared" si="0"/>
        <v>5</v>
      </c>
      <c r="Y12">
        <f ca="1" t="shared" si="0"/>
        <v>4</v>
      </c>
      <c r="Z12">
        <f t="shared" si="1"/>
        <v>200</v>
      </c>
    </row>
    <row r="13" spans="1:26" ht="18.75">
      <c r="A13" s="42"/>
      <c r="B13" s="5"/>
      <c r="C13" s="5"/>
      <c r="D13" s="5"/>
      <c r="E13" s="52">
        <f>$Z8</f>
        <v>240</v>
      </c>
      <c r="F13" s="52" t="s">
        <v>12</v>
      </c>
      <c r="G13" s="34">
        <f>$Y8</f>
        <v>4</v>
      </c>
      <c r="H13" s="35" t="s">
        <v>8</v>
      </c>
      <c r="I13" s="34" t="s">
        <v>9</v>
      </c>
      <c r="J13" s="35"/>
      <c r="K13" s="33"/>
      <c r="L13" s="35"/>
      <c r="M13" s="52">
        <f>$Z13</f>
        <v>120</v>
      </c>
      <c r="N13" s="52" t="s">
        <v>12</v>
      </c>
      <c r="O13" s="34">
        <f>$Y13</f>
        <v>2</v>
      </c>
      <c r="P13" s="35" t="s">
        <v>8</v>
      </c>
      <c r="Q13" s="34" t="s">
        <v>9</v>
      </c>
      <c r="R13" s="5"/>
      <c r="S13" s="43"/>
      <c r="X13">
        <f ca="1" t="shared" si="0"/>
        <v>6</v>
      </c>
      <c r="Y13">
        <f ca="1" t="shared" si="0"/>
        <v>2</v>
      </c>
      <c r="Z13">
        <f t="shared" si="1"/>
        <v>120</v>
      </c>
    </row>
    <row r="14" spans="1:26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X14">
        <f ca="1" t="shared" si="0"/>
        <v>8</v>
      </c>
      <c r="Y14">
        <f ca="1" t="shared" si="0"/>
        <v>9</v>
      </c>
      <c r="Z14">
        <f t="shared" si="1"/>
        <v>720</v>
      </c>
    </row>
    <row r="15" spans="1:26" ht="15">
      <c r="A15" s="19" t="s">
        <v>50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X15">
        <f ca="1" t="shared" si="0"/>
        <v>3</v>
      </c>
      <c r="Y15">
        <f ca="1" t="shared" si="0"/>
        <v>9</v>
      </c>
      <c r="Z15">
        <f t="shared" si="1"/>
        <v>270</v>
      </c>
    </row>
    <row r="16" spans="1:26" ht="1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  <c r="X16">
        <f ca="1" t="shared" si="0"/>
        <v>4</v>
      </c>
      <c r="Y16">
        <f ca="1" t="shared" si="0"/>
        <v>1</v>
      </c>
      <c r="Z16">
        <f t="shared" si="1"/>
        <v>40</v>
      </c>
    </row>
    <row r="17" spans="1:26" ht="18.75">
      <c r="A17" s="42"/>
      <c r="B17" s="177" t="s">
        <v>176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31"/>
      <c r="X17">
        <f ca="1" t="shared" si="0"/>
        <v>8</v>
      </c>
      <c r="Y17">
        <f ca="1" t="shared" si="0"/>
        <v>5</v>
      </c>
      <c r="Z17">
        <f t="shared" si="1"/>
        <v>400</v>
      </c>
    </row>
    <row r="18" spans="1:26" ht="18.75">
      <c r="A18" s="42"/>
      <c r="B18" s="177" t="s">
        <v>175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96"/>
      <c r="S18" s="31"/>
      <c r="X18">
        <f ca="1" t="shared" si="0"/>
        <v>3</v>
      </c>
      <c r="Y18">
        <f ca="1" t="shared" si="0"/>
        <v>6</v>
      </c>
      <c r="Z18">
        <f t="shared" si="1"/>
        <v>180</v>
      </c>
    </row>
    <row r="19" spans="1:2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>
        <f ca="1" t="shared" si="0"/>
        <v>7</v>
      </c>
      <c r="Y19">
        <f ca="1" t="shared" si="0"/>
        <v>6</v>
      </c>
      <c r="Z19">
        <f t="shared" si="1"/>
        <v>420</v>
      </c>
    </row>
    <row r="20" spans="1:2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>
        <f ca="1" t="shared" si="0"/>
        <v>6</v>
      </c>
      <c r="Y20">
        <f ca="1" t="shared" si="0"/>
        <v>6</v>
      </c>
      <c r="Z20">
        <f t="shared" si="1"/>
        <v>360</v>
      </c>
    </row>
    <row r="21" spans="1:26" ht="30.75" customHeight="1">
      <c r="A21" s="159" t="s">
        <v>178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1"/>
      <c r="S21" s="39" t="s">
        <v>1</v>
      </c>
      <c r="X21">
        <f aca="true" ca="1" t="shared" si="2" ref="X21:Y24">_XLL.ALEA.ENTRE.BORNES($U$3,$V$3)</f>
        <v>1</v>
      </c>
      <c r="Y21">
        <f ca="1" t="shared" si="2"/>
        <v>2</v>
      </c>
      <c r="Z21">
        <f t="shared" si="1"/>
        <v>20</v>
      </c>
    </row>
    <row r="22" spans="1:26" ht="15" customHeight="1" hidden="1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4"/>
      <c r="S22" s="10"/>
      <c r="X22">
        <f ca="1" t="shared" si="2"/>
        <v>2</v>
      </c>
      <c r="Y22">
        <f ca="1" t="shared" si="2"/>
        <v>4</v>
      </c>
      <c r="Z22">
        <f t="shared" si="1"/>
        <v>80</v>
      </c>
    </row>
    <row r="23" spans="1:26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  <c r="X23">
        <f ca="1" t="shared" si="2"/>
        <v>9</v>
      </c>
      <c r="Y23">
        <f ca="1" t="shared" si="2"/>
        <v>9</v>
      </c>
      <c r="Z23">
        <f t="shared" si="1"/>
        <v>810</v>
      </c>
    </row>
    <row r="24" spans="1:26" ht="15">
      <c r="A24" s="19" t="s">
        <v>48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  <c r="X24">
        <f ca="1" t="shared" si="2"/>
        <v>5</v>
      </c>
      <c r="Y24">
        <f ca="1" t="shared" si="2"/>
        <v>5</v>
      </c>
      <c r="Z24">
        <f t="shared" si="1"/>
        <v>250</v>
      </c>
    </row>
    <row r="25" spans="1:19" ht="18.75">
      <c r="A25" s="42"/>
      <c r="B25" s="5"/>
      <c r="C25" s="21"/>
      <c r="D25" s="5"/>
      <c r="E25" s="52">
        <f>$Z14</f>
        <v>720</v>
      </c>
      <c r="F25" s="52" t="s">
        <v>12</v>
      </c>
      <c r="G25" s="34">
        <f>$Y14</f>
        <v>9</v>
      </c>
      <c r="H25" s="35" t="s">
        <v>8</v>
      </c>
      <c r="I25" s="34" t="s">
        <v>9</v>
      </c>
      <c r="J25" s="34"/>
      <c r="K25" s="33"/>
      <c r="L25" s="35"/>
      <c r="M25" s="52">
        <f>$Z19</f>
        <v>420</v>
      </c>
      <c r="N25" s="52" t="s">
        <v>12</v>
      </c>
      <c r="O25" s="34">
        <f>$Y19</f>
        <v>6</v>
      </c>
      <c r="P25" s="35" t="s">
        <v>8</v>
      </c>
      <c r="Q25" s="34" t="s">
        <v>9</v>
      </c>
      <c r="R25" s="5"/>
      <c r="S25" s="43"/>
    </row>
    <row r="26" spans="1:19" ht="18.75">
      <c r="A26" s="42"/>
      <c r="B26" s="5"/>
      <c r="C26" s="21"/>
      <c r="D26" s="5"/>
      <c r="E26" s="52">
        <f>$Z15</f>
        <v>270</v>
      </c>
      <c r="F26" s="52" t="s">
        <v>12</v>
      </c>
      <c r="G26" s="34">
        <f>$Y15</f>
        <v>9</v>
      </c>
      <c r="H26" s="35" t="s">
        <v>8</v>
      </c>
      <c r="I26" s="34" t="s">
        <v>9</v>
      </c>
      <c r="J26" s="35"/>
      <c r="K26" s="33"/>
      <c r="L26" s="35"/>
      <c r="M26" s="52">
        <f>$Z20</f>
        <v>360</v>
      </c>
      <c r="N26" s="52" t="s">
        <v>12</v>
      </c>
      <c r="O26" s="34">
        <f>$Y20</f>
        <v>6</v>
      </c>
      <c r="P26" s="35" t="s">
        <v>8</v>
      </c>
      <c r="Q26" s="34" t="s">
        <v>9</v>
      </c>
      <c r="R26" s="5"/>
      <c r="S26" s="43"/>
    </row>
    <row r="27" spans="1:19" ht="18.75">
      <c r="A27" s="42"/>
      <c r="B27" s="5"/>
      <c r="C27" s="21"/>
      <c r="D27" s="5"/>
      <c r="E27" s="52">
        <f>$Z16</f>
        <v>40</v>
      </c>
      <c r="F27" s="52" t="s">
        <v>12</v>
      </c>
      <c r="G27" s="34">
        <f>$Y16</f>
        <v>1</v>
      </c>
      <c r="H27" s="35" t="s">
        <v>8</v>
      </c>
      <c r="I27" s="34" t="s">
        <v>9</v>
      </c>
      <c r="J27" s="35"/>
      <c r="K27" s="33"/>
      <c r="L27" s="35"/>
      <c r="M27" s="52">
        <f>$Z21</f>
        <v>20</v>
      </c>
      <c r="N27" s="52" t="s">
        <v>12</v>
      </c>
      <c r="O27" s="34">
        <f>$Y21</f>
        <v>2</v>
      </c>
      <c r="P27" s="35" t="s">
        <v>8</v>
      </c>
      <c r="Q27" s="34" t="s">
        <v>9</v>
      </c>
      <c r="R27" s="5"/>
      <c r="S27" s="43"/>
    </row>
    <row r="28" spans="1:19" ht="18.75">
      <c r="A28" s="42"/>
      <c r="B28" s="5"/>
      <c r="C28" s="21"/>
      <c r="D28" s="5"/>
      <c r="E28" s="52">
        <f>$Z17</f>
        <v>400</v>
      </c>
      <c r="F28" s="52" t="s">
        <v>12</v>
      </c>
      <c r="G28" s="34">
        <f>$Y17</f>
        <v>5</v>
      </c>
      <c r="H28" s="35" t="s">
        <v>8</v>
      </c>
      <c r="I28" s="34" t="s">
        <v>9</v>
      </c>
      <c r="J28" s="35"/>
      <c r="K28" s="33"/>
      <c r="L28" s="35"/>
      <c r="M28" s="52">
        <f>$Z22</f>
        <v>80</v>
      </c>
      <c r="N28" s="52" t="s">
        <v>12</v>
      </c>
      <c r="O28" s="34">
        <f>$Y22</f>
        <v>4</v>
      </c>
      <c r="P28" s="35" t="s">
        <v>8</v>
      </c>
      <c r="Q28" s="34" t="s">
        <v>9</v>
      </c>
      <c r="R28" s="5"/>
      <c r="S28" s="43"/>
    </row>
    <row r="29" spans="1:19" ht="18.75">
      <c r="A29" s="42"/>
      <c r="B29" s="5"/>
      <c r="C29" s="21"/>
      <c r="D29" s="5"/>
      <c r="E29" s="52">
        <f>$Z18</f>
        <v>180</v>
      </c>
      <c r="F29" s="52" t="s">
        <v>12</v>
      </c>
      <c r="G29" s="34">
        <f>$Y18</f>
        <v>6</v>
      </c>
      <c r="H29" s="35" t="s">
        <v>8</v>
      </c>
      <c r="I29" s="34" t="s">
        <v>9</v>
      </c>
      <c r="J29" s="35"/>
      <c r="K29" s="33"/>
      <c r="L29" s="35"/>
      <c r="M29" s="52">
        <f>$Z23</f>
        <v>810</v>
      </c>
      <c r="N29" s="52" t="s">
        <v>12</v>
      </c>
      <c r="O29" s="34">
        <f>$Y23</f>
        <v>9</v>
      </c>
      <c r="P29" s="35" t="s">
        <v>8</v>
      </c>
      <c r="Q29" s="34" t="s">
        <v>9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50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42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5"/>
      <c r="C33" s="44"/>
      <c r="D33" s="44"/>
      <c r="E33" s="177" t="s">
        <v>179</v>
      </c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31"/>
    </row>
    <row r="34" spans="1:19" ht="15" customHeight="1">
      <c r="A34" s="42"/>
      <c r="B34" s="44"/>
      <c r="C34" s="44"/>
      <c r="D34" s="44"/>
      <c r="E34" s="198" t="s">
        <v>42</v>
      </c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31"/>
    </row>
    <row r="35" spans="1:19" ht="18.75">
      <c r="A35" s="42"/>
      <c r="B35" s="5"/>
      <c r="C35" s="5"/>
      <c r="D35" s="5"/>
      <c r="E35" s="199" t="s">
        <v>43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43"/>
    </row>
    <row r="36" spans="1:19" ht="15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53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3">
    <mergeCell ref="E33:R33"/>
    <mergeCell ref="E34:R34"/>
    <mergeCell ref="E35:R35"/>
    <mergeCell ref="A21:R22"/>
    <mergeCell ref="J3:R3"/>
    <mergeCell ref="B17:R17"/>
    <mergeCell ref="B18:Q18"/>
    <mergeCell ref="S5:S6"/>
    <mergeCell ref="A1:A4"/>
    <mergeCell ref="B1:R2"/>
    <mergeCell ref="S1:S4"/>
    <mergeCell ref="C4:R4"/>
    <mergeCell ref="A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PageLayoutView="0" workbookViewId="0" topLeftCell="A1">
      <selection activeCell="Y14" sqref="Y1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421875" style="0" customWidth="1"/>
    <col min="5" max="5" width="4.57421875" style="0" customWidth="1"/>
    <col min="6" max="6" width="2.140625" style="0" customWidth="1"/>
    <col min="7" max="7" width="4.8515625" style="0" customWidth="1"/>
    <col min="8" max="8" width="3.140625" style="0" customWidth="1"/>
    <col min="9" max="9" width="5.421875" style="0" customWidth="1"/>
    <col min="10" max="10" width="4.28125" style="0" customWidth="1"/>
    <col min="11" max="11" width="2.421875" style="0" customWidth="1"/>
    <col min="12" max="12" width="2.140625" style="0" customWidth="1"/>
    <col min="13" max="13" width="5.421875" style="0" customWidth="1"/>
    <col min="14" max="14" width="2.140625" style="0" customWidth="1"/>
    <col min="15" max="15" width="4.57421875" style="0" customWidth="1"/>
    <col min="16" max="16" width="2.57421875" style="0" customWidth="1"/>
    <col min="17" max="17" width="7.2812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</cols>
  <sheetData>
    <row r="1" spans="1:22" ht="15.75" customHeight="1">
      <c r="A1" s="137"/>
      <c r="B1" s="153" t="s">
        <v>44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49" t="s">
        <v>64</v>
      </c>
      <c r="T1" s="22" t="s">
        <v>3</v>
      </c>
      <c r="U1" s="23" t="s">
        <v>2</v>
      </c>
      <c r="V1" s="23" t="s">
        <v>4</v>
      </c>
    </row>
    <row r="2" spans="1:22" ht="15" customHeight="1">
      <c r="A2" s="138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0"/>
      <c r="T2" t="s">
        <v>5</v>
      </c>
      <c r="U2">
        <v>11</v>
      </c>
      <c r="V2">
        <v>89</v>
      </c>
    </row>
    <row r="3" spans="1:22" ht="15" customHeight="1">
      <c r="A3" s="138"/>
      <c r="B3" s="59"/>
      <c r="C3" s="32"/>
      <c r="D3" s="32"/>
      <c r="E3" s="32"/>
      <c r="F3" s="32"/>
      <c r="G3" s="32"/>
      <c r="H3" s="32"/>
      <c r="I3" s="32"/>
      <c r="J3" s="140" t="s">
        <v>13</v>
      </c>
      <c r="K3" s="140"/>
      <c r="L3" s="140"/>
      <c r="M3" s="140"/>
      <c r="N3" s="140"/>
      <c r="O3" s="140"/>
      <c r="P3" s="140"/>
      <c r="Q3" s="140"/>
      <c r="R3" s="141"/>
      <c r="S3" s="151"/>
      <c r="T3" t="s">
        <v>6</v>
      </c>
      <c r="U3" s="21">
        <v>2</v>
      </c>
      <c r="V3" s="21">
        <v>9</v>
      </c>
    </row>
    <row r="4" spans="1:19" ht="15" customHeight="1">
      <c r="A4" s="139"/>
      <c r="B4" s="53"/>
      <c r="C4" s="135" t="s">
        <v>54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52"/>
    </row>
    <row r="5" spans="1:19" ht="20.25" customHeight="1">
      <c r="A5" s="159" t="s">
        <v>65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42" t="s">
        <v>1</v>
      </c>
    </row>
    <row r="6" spans="1:19" ht="11.2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3"/>
    </row>
    <row r="7" spans="1:19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7"/>
    </row>
    <row r="8" spans="1:19" ht="15">
      <c r="A8" s="19" t="s">
        <v>48</v>
      </c>
      <c r="B8" s="2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</row>
    <row r="9" spans="1:19" ht="18.75">
      <c r="A9" s="58"/>
      <c r="B9" s="26"/>
      <c r="C9" s="21"/>
      <c r="D9" s="59"/>
      <c r="E9" s="55">
        <f ca="1">_XLL.ALEA.ENTRE.BORNES($U$2,$V$2)</f>
        <v>52</v>
      </c>
      <c r="F9" s="94" t="s">
        <v>7</v>
      </c>
      <c r="G9" s="55" t="s">
        <v>15</v>
      </c>
      <c r="H9" s="94" t="s">
        <v>8</v>
      </c>
      <c r="I9" s="93">
        <v>100</v>
      </c>
      <c r="J9" s="93"/>
      <c r="K9" s="55"/>
      <c r="L9" s="94"/>
      <c r="M9" s="55">
        <f ca="1">_XLL.ALEA.ENTRE.BORNES($U$2,$V$2)*10+_XLL.ALEA.ENTRE.BORNES($U$3,$V$3)</f>
        <v>464</v>
      </c>
      <c r="N9" s="94" t="s">
        <v>7</v>
      </c>
      <c r="O9" s="55" t="s">
        <v>15</v>
      </c>
      <c r="P9" s="94" t="s">
        <v>8</v>
      </c>
      <c r="Q9" s="93">
        <v>1000</v>
      </c>
      <c r="R9" s="26"/>
      <c r="S9" s="60"/>
    </row>
    <row r="10" spans="1:19" ht="18.75">
      <c r="A10" s="58"/>
      <c r="B10" s="59"/>
      <c r="C10" s="21"/>
      <c r="D10" s="59"/>
      <c r="E10" s="55">
        <f ca="1">_XLL.ALEA.ENTRE.BORNES($U$2,$V$2)</f>
        <v>35</v>
      </c>
      <c r="F10" s="94" t="s">
        <v>7</v>
      </c>
      <c r="G10" s="55" t="s">
        <v>15</v>
      </c>
      <c r="H10" s="94" t="s">
        <v>8</v>
      </c>
      <c r="I10" s="93">
        <v>100</v>
      </c>
      <c r="J10" s="94"/>
      <c r="K10" s="55"/>
      <c r="L10" s="94"/>
      <c r="M10" s="55">
        <f ca="1">_XLL.ALEA.ENTRE.BORNES($U$2,$V$2)*10+_XLL.ALEA.ENTRE.BORNES($U$3,$V$3)</f>
        <v>657</v>
      </c>
      <c r="N10" s="94" t="s">
        <v>7</v>
      </c>
      <c r="O10" s="55" t="s">
        <v>15</v>
      </c>
      <c r="P10" s="94" t="s">
        <v>8</v>
      </c>
      <c r="Q10" s="93">
        <v>1000</v>
      </c>
      <c r="R10" s="59"/>
      <c r="S10" s="60"/>
    </row>
    <row r="11" spans="1:19" ht="18.75">
      <c r="A11" s="58"/>
      <c r="B11" s="59"/>
      <c r="C11" s="21"/>
      <c r="D11" s="59"/>
      <c r="E11" s="55">
        <f ca="1">_XLL.ALEA.ENTRE.BORNES($U$2,$V$2)</f>
        <v>12</v>
      </c>
      <c r="F11" s="94" t="s">
        <v>7</v>
      </c>
      <c r="G11" s="55" t="s">
        <v>15</v>
      </c>
      <c r="H11" s="94" t="s">
        <v>8</v>
      </c>
      <c r="I11" s="93">
        <v>100</v>
      </c>
      <c r="J11" s="94"/>
      <c r="K11" s="55"/>
      <c r="L11" s="94"/>
      <c r="M11" s="55">
        <f ca="1">_XLL.ALEA.ENTRE.BORNES($U$2,$V$2)*10+_XLL.ALEA.ENTRE.BORNES($U$3,$V$3)</f>
        <v>803</v>
      </c>
      <c r="N11" s="94" t="s">
        <v>7</v>
      </c>
      <c r="O11" s="55" t="s">
        <v>15</v>
      </c>
      <c r="P11" s="94" t="s">
        <v>8</v>
      </c>
      <c r="Q11" s="93">
        <v>1000</v>
      </c>
      <c r="R11" s="59"/>
      <c r="S11" s="60"/>
    </row>
    <row r="12" spans="1:19" ht="18.75">
      <c r="A12" s="58"/>
      <c r="B12" s="59"/>
      <c r="C12" s="21"/>
      <c r="D12" s="59"/>
      <c r="E12" s="55">
        <f ca="1">_XLL.ALEA.ENTRE.BORNES($U$2,$V$2)</f>
        <v>28</v>
      </c>
      <c r="F12" s="94" t="s">
        <v>7</v>
      </c>
      <c r="G12" s="55" t="s">
        <v>15</v>
      </c>
      <c r="H12" s="94" t="s">
        <v>8</v>
      </c>
      <c r="I12" s="93">
        <v>100</v>
      </c>
      <c r="J12" s="94"/>
      <c r="K12" s="55"/>
      <c r="L12" s="94"/>
      <c r="M12" s="55">
        <f ca="1">_XLL.ALEA.ENTRE.BORNES($U$2,$V$2)*10+_XLL.ALEA.ENTRE.BORNES($U$3,$V$3)</f>
        <v>716</v>
      </c>
      <c r="N12" s="94" t="s">
        <v>7</v>
      </c>
      <c r="O12" s="55" t="s">
        <v>15</v>
      </c>
      <c r="P12" s="94" t="s">
        <v>8</v>
      </c>
      <c r="Q12" s="93">
        <v>1000</v>
      </c>
      <c r="R12" s="59"/>
      <c r="S12" s="60"/>
    </row>
    <row r="13" spans="1:19" ht="18.75">
      <c r="A13" s="58"/>
      <c r="B13" s="59"/>
      <c r="C13" s="21"/>
      <c r="D13" s="59"/>
      <c r="E13" s="55">
        <f ca="1">_XLL.ALEA.ENTRE.BORNES($U$2,$V$2)</f>
        <v>53</v>
      </c>
      <c r="F13" s="94" t="s">
        <v>7</v>
      </c>
      <c r="G13" s="55" t="s">
        <v>15</v>
      </c>
      <c r="H13" s="94" t="s">
        <v>8</v>
      </c>
      <c r="I13" s="93">
        <v>100</v>
      </c>
      <c r="J13" s="94"/>
      <c r="K13" s="55"/>
      <c r="L13" s="94"/>
      <c r="M13" s="55">
        <f ca="1">_XLL.ALEA.ENTRE.BORNES($U$2,$V$2)*10+_XLL.ALEA.ENTRE.BORNES($U$3,$V$3)</f>
        <v>703</v>
      </c>
      <c r="N13" s="94" t="s">
        <v>7</v>
      </c>
      <c r="O13" s="55" t="s">
        <v>15</v>
      </c>
      <c r="P13" s="94" t="s">
        <v>8</v>
      </c>
      <c r="Q13" s="93">
        <v>1000</v>
      </c>
      <c r="R13" s="59"/>
      <c r="S13" s="60"/>
    </row>
    <row r="14" spans="1:19" ht="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</row>
    <row r="15" spans="1:19" ht="15">
      <c r="A15" s="19" t="s">
        <v>50</v>
      </c>
      <c r="B15" s="24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</row>
    <row r="16" spans="1:19" ht="1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0"/>
    </row>
    <row r="17" spans="1:19" ht="15">
      <c r="A17" s="58"/>
      <c r="B17" s="130" t="s">
        <v>68</v>
      </c>
      <c r="C17" s="59"/>
      <c r="D17" s="59"/>
      <c r="E17" s="59"/>
      <c r="F17" s="10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</row>
    <row r="18" spans="1:19" ht="1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59" t="s">
        <v>66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1"/>
      <c r="S21" s="54" t="s">
        <v>1</v>
      </c>
    </row>
    <row r="22" spans="1:19" ht="15" customHeight="1" hidden="1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4"/>
      <c r="S22" s="10"/>
    </row>
    <row r="23" spans="1:19" ht="15">
      <c r="A23" s="30"/>
      <c r="B23" s="11"/>
      <c r="C23" s="5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7"/>
    </row>
    <row r="24" spans="1:19" ht="15">
      <c r="A24" s="19" t="s">
        <v>48</v>
      </c>
      <c r="B24" s="2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</row>
    <row r="25" spans="1:19" ht="18.75">
      <c r="A25" s="58"/>
      <c r="B25" s="59"/>
      <c r="C25" s="21"/>
      <c r="D25" s="59"/>
      <c r="E25" s="55">
        <f ca="1">_XLL.ALEA.ENTRE.BORNES($U$2,$V$2)</f>
        <v>21</v>
      </c>
      <c r="F25" s="94" t="s">
        <v>7</v>
      </c>
      <c r="G25" s="55" t="s">
        <v>15</v>
      </c>
      <c r="H25" s="94" t="s">
        <v>8</v>
      </c>
      <c r="I25" s="93">
        <v>100</v>
      </c>
      <c r="J25" s="93"/>
      <c r="K25" s="55"/>
      <c r="L25" s="94"/>
      <c r="M25" s="55">
        <f ca="1">_XLL.ALEA.ENTRE.BORNES($U$2,$V$2)*10+_XLL.ALEA.ENTRE.BORNES($U$3,$V$3)</f>
        <v>593</v>
      </c>
      <c r="N25" s="94" t="s">
        <v>7</v>
      </c>
      <c r="O25" s="55" t="s">
        <v>15</v>
      </c>
      <c r="P25" s="94" t="s">
        <v>8</v>
      </c>
      <c r="Q25" s="93">
        <v>1000</v>
      </c>
      <c r="R25" s="59"/>
      <c r="S25" s="60"/>
    </row>
    <row r="26" spans="1:19" ht="18.75">
      <c r="A26" s="58"/>
      <c r="B26" s="59"/>
      <c r="C26" s="21"/>
      <c r="D26" s="59"/>
      <c r="E26" s="55">
        <f ca="1">_XLL.ALEA.ENTRE.BORNES($U$2,$V$2)</f>
        <v>81</v>
      </c>
      <c r="F26" s="94" t="s">
        <v>7</v>
      </c>
      <c r="G26" s="55" t="s">
        <v>15</v>
      </c>
      <c r="H26" s="94" t="s">
        <v>8</v>
      </c>
      <c r="I26" s="93">
        <v>100</v>
      </c>
      <c r="J26" s="94"/>
      <c r="K26" s="55"/>
      <c r="L26" s="94"/>
      <c r="M26" s="55">
        <f ca="1">_XLL.ALEA.ENTRE.BORNES($U$2,$V$2)*10+_XLL.ALEA.ENTRE.BORNES($U$3,$V$3)</f>
        <v>577</v>
      </c>
      <c r="N26" s="94" t="s">
        <v>7</v>
      </c>
      <c r="O26" s="55" t="s">
        <v>15</v>
      </c>
      <c r="P26" s="94" t="s">
        <v>8</v>
      </c>
      <c r="Q26" s="93">
        <v>1000</v>
      </c>
      <c r="R26" s="59"/>
      <c r="S26" s="60"/>
    </row>
    <row r="27" spans="1:19" ht="18.75">
      <c r="A27" s="58"/>
      <c r="B27" s="59"/>
      <c r="C27" s="21"/>
      <c r="D27" s="59"/>
      <c r="E27" s="55">
        <f ca="1">_XLL.ALEA.ENTRE.BORNES($U$2,$V$2)</f>
        <v>88</v>
      </c>
      <c r="F27" s="94" t="s">
        <v>7</v>
      </c>
      <c r="G27" s="55" t="s">
        <v>15</v>
      </c>
      <c r="H27" s="94" t="s">
        <v>8</v>
      </c>
      <c r="I27" s="93">
        <v>100</v>
      </c>
      <c r="J27" s="94"/>
      <c r="K27" s="55"/>
      <c r="L27" s="94"/>
      <c r="M27" s="55">
        <f ca="1">_XLL.ALEA.ENTRE.BORNES($U$2,$V$2)*10+_XLL.ALEA.ENTRE.BORNES($U$3,$V$3)</f>
        <v>132</v>
      </c>
      <c r="N27" s="94" t="s">
        <v>7</v>
      </c>
      <c r="O27" s="55" t="s">
        <v>15</v>
      </c>
      <c r="P27" s="94" t="s">
        <v>8</v>
      </c>
      <c r="Q27" s="93">
        <v>1000</v>
      </c>
      <c r="R27" s="59"/>
      <c r="S27" s="60"/>
    </row>
    <row r="28" spans="1:19" ht="18.75">
      <c r="A28" s="58"/>
      <c r="B28" s="59"/>
      <c r="C28" s="21"/>
      <c r="D28" s="59"/>
      <c r="E28" s="55">
        <f ca="1">_XLL.ALEA.ENTRE.BORNES($U$2,$V$2)</f>
        <v>70</v>
      </c>
      <c r="F28" s="94" t="s">
        <v>7</v>
      </c>
      <c r="G28" s="55" t="s">
        <v>15</v>
      </c>
      <c r="H28" s="94" t="s">
        <v>8</v>
      </c>
      <c r="I28" s="93">
        <v>100</v>
      </c>
      <c r="J28" s="94"/>
      <c r="K28" s="55"/>
      <c r="L28" s="94"/>
      <c r="M28" s="55">
        <f ca="1">_XLL.ALEA.ENTRE.BORNES($U$2,$V$2)*10+_XLL.ALEA.ENTRE.BORNES($U$3,$V$3)</f>
        <v>276</v>
      </c>
      <c r="N28" s="94" t="s">
        <v>7</v>
      </c>
      <c r="O28" s="55" t="s">
        <v>15</v>
      </c>
      <c r="P28" s="94" t="s">
        <v>8</v>
      </c>
      <c r="Q28" s="93">
        <v>1000</v>
      </c>
      <c r="R28" s="59"/>
      <c r="S28" s="60"/>
    </row>
    <row r="29" spans="1:19" ht="18.75">
      <c r="A29" s="58"/>
      <c r="B29" s="59"/>
      <c r="C29" s="21"/>
      <c r="D29" s="59"/>
      <c r="E29" s="55">
        <f ca="1">_XLL.ALEA.ENTRE.BORNES($U$2,$V$2)</f>
        <v>41</v>
      </c>
      <c r="F29" s="94" t="s">
        <v>7</v>
      </c>
      <c r="G29" s="55" t="s">
        <v>15</v>
      </c>
      <c r="H29" s="94" t="s">
        <v>8</v>
      </c>
      <c r="I29" s="93">
        <v>100</v>
      </c>
      <c r="J29" s="94"/>
      <c r="K29" s="55"/>
      <c r="L29" s="94"/>
      <c r="M29" s="55">
        <f ca="1">_XLL.ALEA.ENTRE.BORNES($U$2,$V$2)*10+_XLL.ALEA.ENTRE.BORNES($U$3,$V$3)</f>
        <v>779</v>
      </c>
      <c r="N29" s="94" t="s">
        <v>7</v>
      </c>
      <c r="O29" s="55" t="s">
        <v>15</v>
      </c>
      <c r="P29" s="94" t="s">
        <v>8</v>
      </c>
      <c r="Q29" s="93">
        <v>1000</v>
      </c>
      <c r="R29" s="59"/>
      <c r="S29" s="60"/>
    </row>
    <row r="30" spans="1:19" ht="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</row>
    <row r="31" spans="1:19" ht="15">
      <c r="A31" s="19" t="s">
        <v>50</v>
      </c>
      <c r="B31" s="59"/>
      <c r="C31" s="59"/>
      <c r="D31" s="59"/>
      <c r="E31" s="59"/>
      <c r="F31" s="59"/>
      <c r="G31" s="59"/>
      <c r="H31" s="59"/>
      <c r="I31" s="107" t="s">
        <v>67</v>
      </c>
      <c r="J31" s="59"/>
      <c r="K31" s="59"/>
      <c r="L31" s="59"/>
      <c r="M31" s="59"/>
      <c r="N31" s="59"/>
      <c r="O31" s="59"/>
      <c r="P31" s="59"/>
      <c r="Q31" s="59"/>
      <c r="R31" s="59"/>
      <c r="S31" s="60"/>
    </row>
    <row r="32" spans="1:19" ht="15">
      <c r="A32" s="19"/>
      <c r="B32" s="24"/>
      <c r="C32" s="59"/>
      <c r="D32" s="59"/>
      <c r="E32" s="59"/>
      <c r="F32" s="59"/>
      <c r="G32" s="59"/>
      <c r="H32" s="59"/>
      <c r="I32" s="59" t="s">
        <v>21</v>
      </c>
      <c r="J32" s="59"/>
      <c r="K32" s="59"/>
      <c r="L32" s="59"/>
      <c r="M32" s="59"/>
      <c r="N32" s="59"/>
      <c r="O32" s="59"/>
      <c r="P32" s="59"/>
      <c r="Q32" s="59"/>
      <c r="R32" s="59"/>
      <c r="S32" s="60"/>
    </row>
    <row r="33" spans="1:19" ht="15.75" customHeight="1">
      <c r="A33" s="58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6"/>
    </row>
    <row r="34" spans="1:19" ht="15">
      <c r="A34" s="58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6"/>
    </row>
    <row r="35" spans="1:19" ht="15">
      <c r="A35" s="58"/>
      <c r="B35" s="59" t="s">
        <v>18</v>
      </c>
      <c r="C35" s="59"/>
      <c r="D35" s="59"/>
      <c r="E35" s="59"/>
      <c r="F35" s="59"/>
      <c r="G35" s="59"/>
      <c r="H35" s="59"/>
      <c r="I35" s="59"/>
      <c r="J35" s="59" t="s">
        <v>20</v>
      </c>
      <c r="K35" s="59"/>
      <c r="L35" s="59"/>
      <c r="M35" s="59"/>
      <c r="N35" s="59"/>
      <c r="O35" s="59"/>
      <c r="P35" s="59"/>
      <c r="Q35" s="59"/>
      <c r="R35" s="59" t="s">
        <v>19</v>
      </c>
      <c r="S35" s="60"/>
    </row>
    <row r="36" spans="1:19" ht="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</row>
    <row r="39" spans="1:19" ht="15">
      <c r="A39" s="19" t="s">
        <v>53</v>
      </c>
      <c r="B39" s="2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</row>
    <row r="40" spans="1:19" ht="1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</row>
    <row r="41" spans="1:19" ht="1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</row>
    <row r="42" spans="1:19" ht="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</row>
    <row r="43" spans="1:19" ht="1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</row>
    <row r="44" spans="1:19" ht="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</row>
    <row r="46" spans="1:19" ht="1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A5:R6"/>
    <mergeCell ref="A21:R22"/>
    <mergeCell ref="B33:S34"/>
    <mergeCell ref="A1:A4"/>
    <mergeCell ref="B1:R2"/>
    <mergeCell ref="S1:S4"/>
    <mergeCell ref="C4:R4"/>
    <mergeCell ref="J3:R3"/>
    <mergeCell ref="S5:S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"/>
  <sheetViews>
    <sheetView zoomScalePageLayoutView="0" workbookViewId="0" topLeftCell="A1">
      <selection activeCell="AQ38" sqref="AQ38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5.28125" style="0" customWidth="1"/>
    <col min="5" max="5" width="2.140625" style="0" customWidth="1"/>
    <col min="6" max="6" width="5.00390625" style="0" customWidth="1"/>
    <col min="7" max="7" width="3.140625" style="0" customWidth="1"/>
    <col min="8" max="8" width="5.421875" style="0" customWidth="1"/>
    <col min="9" max="9" width="4.140625" style="0" customWidth="1"/>
    <col min="10" max="10" width="4.57421875" style="0" customWidth="1"/>
    <col min="11" max="11" width="1.28515625" style="0" customWidth="1"/>
    <col min="12" max="12" width="5.57421875" style="0" customWidth="1"/>
    <col min="13" max="13" width="2.140625" style="0" customWidth="1"/>
    <col min="14" max="14" width="4.00390625" style="0" customWidth="1"/>
    <col min="15" max="15" width="3.00390625" style="0" customWidth="1"/>
    <col min="16" max="16" width="5.7109375" style="0" customWidth="1"/>
    <col min="17" max="17" width="3.28125" style="0" customWidth="1"/>
    <col min="18" max="18" width="16.28125" style="0" customWidth="1"/>
    <col min="19" max="19" width="26.00390625" style="0" hidden="1" customWidth="1"/>
    <col min="20" max="20" width="7.28125" style="0" hidden="1" customWidth="1"/>
    <col min="21" max="21" width="6.421875" style="0" hidden="1" customWidth="1"/>
    <col min="22" max="27" width="0" style="0" hidden="1" customWidth="1"/>
    <col min="31" max="35" width="0" style="0" hidden="1" customWidth="1"/>
  </cols>
  <sheetData>
    <row r="1" spans="1:35" ht="15.75" customHeight="1">
      <c r="A1" s="137"/>
      <c r="B1" s="153" t="s">
        <v>44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5"/>
      <c r="R1" s="149" t="s">
        <v>70</v>
      </c>
      <c r="S1" s="22" t="s">
        <v>3</v>
      </c>
      <c r="T1" s="23" t="s">
        <v>2</v>
      </c>
      <c r="U1" s="23" t="s">
        <v>4</v>
      </c>
      <c r="W1" s="21">
        <f ca="1">_XLL.ALEA.ENTRE.BORNES($T$2,$U$2)</f>
        <v>377</v>
      </c>
      <c r="X1" s="21" t="s">
        <v>10</v>
      </c>
      <c r="Y1" s="26">
        <f ca="1">_XLL.ALEA.ENTRE.BORNES((W1-1-ROUNDDOWN(W1,-1))+1,$U$3)</f>
        <v>9</v>
      </c>
      <c r="Z1" s="46" t="s">
        <v>8</v>
      </c>
      <c r="AA1" s="26" t="s">
        <v>9</v>
      </c>
      <c r="AB1" s="26"/>
      <c r="AC1" s="21"/>
      <c r="AD1" s="46"/>
      <c r="AE1" s="21">
        <f ca="1">_XLL.ALEA.ENTRE.BORNES($T$2,$U$2)</f>
        <v>387</v>
      </c>
      <c r="AF1" s="21" t="s">
        <v>10</v>
      </c>
      <c r="AG1" s="26">
        <f ca="1">_XLL.ALEA.ENTRE.BORNES((AE1-1-ROUNDDOWN(AE1,-1))+1,$U$3)</f>
        <v>9</v>
      </c>
      <c r="AH1" s="46" t="s">
        <v>8</v>
      </c>
      <c r="AI1" s="26" t="s">
        <v>9</v>
      </c>
    </row>
    <row r="2" spans="1:35" ht="15" customHeight="1">
      <c r="A2" s="138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8"/>
      <c r="R2" s="150"/>
      <c r="S2" t="s">
        <v>5</v>
      </c>
      <c r="T2">
        <v>100</v>
      </c>
      <c r="U2">
        <v>500</v>
      </c>
      <c r="W2" s="21">
        <f aca="true" ca="1" t="shared" si="0" ref="W2:W11">_XLL.ALEA.ENTRE.BORNES($T$2,$U$2)</f>
        <v>309</v>
      </c>
      <c r="X2" s="21" t="s">
        <v>10</v>
      </c>
      <c r="Y2" s="26">
        <f aca="true" ca="1" t="shared" si="1" ref="Y2:Y11">_XLL.ALEA.ENTRE.BORNES((W2-1-ROUNDDOWN(W2,-1))+1,$U$3)</f>
        <v>9</v>
      </c>
      <c r="Z2" s="46" t="s">
        <v>8</v>
      </c>
      <c r="AA2" s="26" t="s">
        <v>9</v>
      </c>
      <c r="AB2" s="46"/>
      <c r="AC2" s="21"/>
      <c r="AD2" s="46"/>
      <c r="AE2" s="21">
        <f aca="true" ca="1" t="shared" si="2" ref="AE2:AE11">_XLL.ALEA.ENTRE.BORNES($T$2,$U$2)</f>
        <v>457</v>
      </c>
      <c r="AF2" s="21" t="s">
        <v>10</v>
      </c>
      <c r="AG2" s="26">
        <f aca="true" ca="1" t="shared" si="3" ref="AG2:AG11">_XLL.ALEA.ENTRE.BORNES((AE2-1-ROUNDDOWN(AE2,-1))+1,$U$3)</f>
        <v>7</v>
      </c>
      <c r="AH2" s="46" t="s">
        <v>8</v>
      </c>
      <c r="AI2" s="26" t="s">
        <v>9</v>
      </c>
    </row>
    <row r="3" spans="1:35" ht="15" customHeight="1">
      <c r="A3" s="138"/>
      <c r="B3" s="59"/>
      <c r="C3" s="32"/>
      <c r="D3" s="32"/>
      <c r="E3" s="32"/>
      <c r="F3" s="32"/>
      <c r="G3" s="32"/>
      <c r="H3" s="32"/>
      <c r="I3" s="140" t="s">
        <v>13</v>
      </c>
      <c r="J3" s="140"/>
      <c r="K3" s="140"/>
      <c r="L3" s="140"/>
      <c r="M3" s="140"/>
      <c r="N3" s="140"/>
      <c r="O3" s="140"/>
      <c r="P3" s="140"/>
      <c r="Q3" s="141"/>
      <c r="R3" s="151"/>
      <c r="S3" t="s">
        <v>6</v>
      </c>
      <c r="T3" s="21">
        <v>1</v>
      </c>
      <c r="U3" s="21">
        <v>9</v>
      </c>
      <c r="W3" s="21">
        <f ca="1" t="shared" si="0"/>
        <v>481</v>
      </c>
      <c r="X3" s="21" t="s">
        <v>10</v>
      </c>
      <c r="Y3" s="26">
        <f ca="1" t="shared" si="1"/>
        <v>1</v>
      </c>
      <c r="Z3" s="46" t="s">
        <v>8</v>
      </c>
      <c r="AA3" s="26" t="s">
        <v>9</v>
      </c>
      <c r="AB3" s="46"/>
      <c r="AC3" s="21"/>
      <c r="AD3" s="46"/>
      <c r="AE3" s="21">
        <f ca="1" t="shared" si="2"/>
        <v>231</v>
      </c>
      <c r="AF3" s="21" t="s">
        <v>10</v>
      </c>
      <c r="AG3" s="26">
        <f ca="1" t="shared" si="3"/>
        <v>2</v>
      </c>
      <c r="AH3" s="46" t="s">
        <v>8</v>
      </c>
      <c r="AI3" s="26" t="s">
        <v>9</v>
      </c>
    </row>
    <row r="4" spans="1:35" ht="15" customHeight="1">
      <c r="A4" s="139"/>
      <c r="B4" s="53"/>
      <c r="C4" s="135" t="s">
        <v>69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52"/>
      <c r="W4" s="21">
        <f ca="1" t="shared" si="0"/>
        <v>411</v>
      </c>
      <c r="X4" s="21" t="s">
        <v>10</v>
      </c>
      <c r="Y4" s="26">
        <f ca="1" t="shared" si="1"/>
        <v>5</v>
      </c>
      <c r="Z4" s="46" t="s">
        <v>8</v>
      </c>
      <c r="AA4" s="26" t="s">
        <v>9</v>
      </c>
      <c r="AB4" s="46"/>
      <c r="AC4" s="21"/>
      <c r="AD4" s="46"/>
      <c r="AE4" s="21">
        <f ca="1" t="shared" si="2"/>
        <v>338</v>
      </c>
      <c r="AF4" s="21" t="s">
        <v>10</v>
      </c>
      <c r="AG4" s="26">
        <f ca="1" t="shared" si="3"/>
        <v>8</v>
      </c>
      <c r="AH4" s="46" t="s">
        <v>8</v>
      </c>
      <c r="AI4" s="26" t="s">
        <v>9</v>
      </c>
    </row>
    <row r="5" spans="1:35" ht="20.25" customHeight="1">
      <c r="A5" s="159" t="s">
        <v>71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1"/>
      <c r="R5" s="142" t="s">
        <v>1</v>
      </c>
      <c r="W5" s="21">
        <f ca="1" t="shared" si="0"/>
        <v>169</v>
      </c>
      <c r="X5" s="21" t="s">
        <v>10</v>
      </c>
      <c r="Y5" s="26">
        <f ca="1" t="shared" si="1"/>
        <v>9</v>
      </c>
      <c r="Z5" s="46" t="s">
        <v>8</v>
      </c>
      <c r="AA5" s="26" t="s">
        <v>9</v>
      </c>
      <c r="AB5" s="46"/>
      <c r="AC5" s="21"/>
      <c r="AD5" s="46"/>
      <c r="AE5" s="21">
        <f ca="1" t="shared" si="2"/>
        <v>267</v>
      </c>
      <c r="AF5" s="21" t="s">
        <v>10</v>
      </c>
      <c r="AG5" s="26">
        <f ca="1" t="shared" si="3"/>
        <v>9</v>
      </c>
      <c r="AH5" s="46" t="s">
        <v>8</v>
      </c>
      <c r="AI5" s="26" t="s">
        <v>9</v>
      </c>
    </row>
    <row r="6" spans="1:33" ht="11.2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  <c r="R6" s="143"/>
      <c r="W6" s="21">
        <f ca="1" t="shared" si="0"/>
        <v>247</v>
      </c>
      <c r="Y6" s="26">
        <f ca="1" t="shared" si="1"/>
        <v>8</v>
      </c>
      <c r="AE6" s="21">
        <f ca="1" t="shared" si="2"/>
        <v>332</v>
      </c>
      <c r="AG6" s="26">
        <f ca="1" t="shared" si="3"/>
        <v>2</v>
      </c>
    </row>
    <row r="7" spans="1:35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7"/>
      <c r="W7" s="21">
        <f ca="1" t="shared" si="0"/>
        <v>216</v>
      </c>
      <c r="X7" s="21" t="s">
        <v>10</v>
      </c>
      <c r="Y7" s="26">
        <f ca="1" t="shared" si="1"/>
        <v>7</v>
      </c>
      <c r="Z7" s="46" t="s">
        <v>8</v>
      </c>
      <c r="AA7" s="26" t="s">
        <v>9</v>
      </c>
      <c r="AB7" s="26"/>
      <c r="AC7" s="21"/>
      <c r="AD7" s="46"/>
      <c r="AE7" s="21">
        <f ca="1" t="shared" si="2"/>
        <v>325</v>
      </c>
      <c r="AF7" s="21" t="s">
        <v>10</v>
      </c>
      <c r="AG7" s="26">
        <f ca="1" t="shared" si="3"/>
        <v>5</v>
      </c>
      <c r="AH7" s="46" t="s">
        <v>8</v>
      </c>
      <c r="AI7" s="26" t="s">
        <v>9</v>
      </c>
    </row>
    <row r="8" spans="1:35" ht="15">
      <c r="A8" s="19" t="s">
        <v>48</v>
      </c>
      <c r="B8" s="2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W8" s="21">
        <f ca="1" t="shared" si="0"/>
        <v>251</v>
      </c>
      <c r="X8" s="21" t="s">
        <v>10</v>
      </c>
      <c r="Y8" s="26">
        <f ca="1" t="shared" si="1"/>
        <v>3</v>
      </c>
      <c r="Z8" s="46" t="s">
        <v>8</v>
      </c>
      <c r="AA8" s="26" t="s">
        <v>9</v>
      </c>
      <c r="AB8" s="46"/>
      <c r="AC8" s="21"/>
      <c r="AD8" s="46"/>
      <c r="AE8" s="21">
        <f ca="1" t="shared" si="2"/>
        <v>303</v>
      </c>
      <c r="AF8" s="21" t="s">
        <v>10</v>
      </c>
      <c r="AG8" s="26">
        <f ca="1" t="shared" si="3"/>
        <v>6</v>
      </c>
      <c r="AH8" s="46" t="s">
        <v>8</v>
      </c>
      <c r="AI8" s="26" t="s">
        <v>9</v>
      </c>
    </row>
    <row r="9" spans="1:35" ht="18.75">
      <c r="A9" s="58"/>
      <c r="B9" s="26"/>
      <c r="C9" s="21"/>
      <c r="D9" s="55">
        <f ca="1">_XLL.ALEA.ENTRE.BORNES($T$2,$U$2)</f>
        <v>191</v>
      </c>
      <c r="E9" s="94" t="s">
        <v>10</v>
      </c>
      <c r="F9" s="93">
        <f ca="1">IF((W1-ROUNDDOWN(W1,-1)-Y1)=0,_XLL.ALEA.ENTRE.BORNES(Y1,$U$3),Y1)*10</f>
        <v>90</v>
      </c>
      <c r="G9" s="94" t="s">
        <v>8</v>
      </c>
      <c r="H9" s="93" t="s">
        <v>9</v>
      </c>
      <c r="I9" s="93"/>
      <c r="J9" s="55"/>
      <c r="K9" s="94"/>
      <c r="L9" s="55">
        <f ca="1">_XLL.ALEA.ENTRE.BORNES($T$2,$U$2)</f>
        <v>168</v>
      </c>
      <c r="M9" s="94" t="s">
        <v>10</v>
      </c>
      <c r="N9" s="93">
        <f ca="1">IF((AE1-ROUNDDOWN(AE1,-1)-AG1)=0,_XLL.ALEA.ENTRE.BORNES(AG1,$U$3),AG1)*10</f>
        <v>90</v>
      </c>
      <c r="O9" s="94" t="s">
        <v>8</v>
      </c>
      <c r="P9" s="93" t="s">
        <v>9</v>
      </c>
      <c r="Q9" s="26"/>
      <c r="R9" s="60"/>
      <c r="W9" s="21">
        <f ca="1" t="shared" si="0"/>
        <v>189</v>
      </c>
      <c r="X9" s="21" t="s">
        <v>10</v>
      </c>
      <c r="Y9" s="26">
        <f ca="1" t="shared" si="1"/>
        <v>9</v>
      </c>
      <c r="Z9" s="46" t="s">
        <v>8</v>
      </c>
      <c r="AA9" s="26" t="s">
        <v>9</v>
      </c>
      <c r="AB9" s="46"/>
      <c r="AC9" s="21"/>
      <c r="AD9" s="46"/>
      <c r="AE9" s="21">
        <f ca="1" t="shared" si="2"/>
        <v>443</v>
      </c>
      <c r="AF9" s="21" t="s">
        <v>10</v>
      </c>
      <c r="AG9" s="26">
        <f ca="1" t="shared" si="3"/>
        <v>4</v>
      </c>
      <c r="AH9" s="46" t="s">
        <v>8</v>
      </c>
      <c r="AI9" s="26" t="s">
        <v>9</v>
      </c>
    </row>
    <row r="10" spans="1:35" ht="18.75">
      <c r="A10" s="58"/>
      <c r="B10" s="59"/>
      <c r="C10" s="21"/>
      <c r="D10" s="55">
        <f ca="1">_XLL.ALEA.ENTRE.BORNES($T$2,$U$2)</f>
        <v>449</v>
      </c>
      <c r="E10" s="94" t="s">
        <v>10</v>
      </c>
      <c r="F10" s="93">
        <f ca="1">IF((W2-ROUNDDOWN(W2,-1)-Y2)=0,_XLL.ALEA.ENTRE.BORNES(Y2,$U$3),Y2)*10</f>
        <v>90</v>
      </c>
      <c r="G10" s="94" t="s">
        <v>8</v>
      </c>
      <c r="H10" s="93" t="s">
        <v>9</v>
      </c>
      <c r="I10" s="94"/>
      <c r="J10" s="55"/>
      <c r="K10" s="94"/>
      <c r="L10" s="55">
        <f ca="1">_XLL.ALEA.ENTRE.BORNES($T$2,$U$2)</f>
        <v>295</v>
      </c>
      <c r="M10" s="94" t="s">
        <v>10</v>
      </c>
      <c r="N10" s="93">
        <f ca="1">IF((AE2-ROUNDDOWN(AE2,-1)-AG2)=0,_XLL.ALEA.ENTRE.BORNES(AG2,$U$3),AG2)*10</f>
        <v>90</v>
      </c>
      <c r="O10" s="94" t="s">
        <v>8</v>
      </c>
      <c r="P10" s="93" t="s">
        <v>9</v>
      </c>
      <c r="Q10" s="59"/>
      <c r="R10" s="60"/>
      <c r="W10" s="21">
        <f ca="1" t="shared" si="0"/>
        <v>448</v>
      </c>
      <c r="X10" s="21" t="s">
        <v>10</v>
      </c>
      <c r="Y10" s="26">
        <f ca="1" t="shared" si="1"/>
        <v>9</v>
      </c>
      <c r="Z10" s="46" t="s">
        <v>8</v>
      </c>
      <c r="AA10" s="26" t="s">
        <v>9</v>
      </c>
      <c r="AB10" s="46"/>
      <c r="AC10" s="21"/>
      <c r="AD10" s="46"/>
      <c r="AE10" s="21">
        <f ca="1" t="shared" si="2"/>
        <v>383</v>
      </c>
      <c r="AF10" s="21" t="s">
        <v>10</v>
      </c>
      <c r="AG10" s="26">
        <f ca="1" t="shared" si="3"/>
        <v>5</v>
      </c>
      <c r="AH10" s="46" t="s">
        <v>8</v>
      </c>
      <c r="AI10" s="26" t="s">
        <v>9</v>
      </c>
    </row>
    <row r="11" spans="1:35" ht="18.75">
      <c r="A11" s="58"/>
      <c r="B11" s="59"/>
      <c r="C11" s="21"/>
      <c r="D11" s="55">
        <f ca="1">_XLL.ALEA.ENTRE.BORNES($T$2,$U$2)</f>
        <v>220</v>
      </c>
      <c r="E11" s="94" t="s">
        <v>10</v>
      </c>
      <c r="F11" s="93">
        <f ca="1">IF((W3-ROUNDDOWN(W3,-1)-Y3)=0,_XLL.ALEA.ENTRE.BORNES(Y3,$U$3),Y3)*10</f>
        <v>40</v>
      </c>
      <c r="G11" s="94" t="s">
        <v>8</v>
      </c>
      <c r="H11" s="93" t="s">
        <v>9</v>
      </c>
      <c r="I11" s="94"/>
      <c r="J11" s="55"/>
      <c r="K11" s="94"/>
      <c r="L11" s="55">
        <f ca="1">_XLL.ALEA.ENTRE.BORNES($T$2,$U$2)</f>
        <v>431</v>
      </c>
      <c r="M11" s="94" t="s">
        <v>10</v>
      </c>
      <c r="N11" s="93">
        <f ca="1">IF((AE3-ROUNDDOWN(AE3,-1)-AG3)=0,_XLL.ALEA.ENTRE.BORNES(AG3,$U$3),AG3)*10</f>
        <v>20</v>
      </c>
      <c r="O11" s="94" t="s">
        <v>8</v>
      </c>
      <c r="P11" s="93" t="s">
        <v>9</v>
      </c>
      <c r="Q11" s="59"/>
      <c r="R11" s="60"/>
      <c r="W11" s="21">
        <f ca="1" t="shared" si="0"/>
        <v>188</v>
      </c>
      <c r="X11" s="21" t="s">
        <v>10</v>
      </c>
      <c r="Y11" s="26">
        <f ca="1" t="shared" si="1"/>
        <v>8</v>
      </c>
      <c r="Z11" s="46" t="s">
        <v>8</v>
      </c>
      <c r="AA11" s="26" t="s">
        <v>9</v>
      </c>
      <c r="AB11" s="46"/>
      <c r="AC11" s="21"/>
      <c r="AD11" s="46"/>
      <c r="AE11" s="21">
        <f ca="1" t="shared" si="2"/>
        <v>189</v>
      </c>
      <c r="AF11" s="21" t="s">
        <v>10</v>
      </c>
      <c r="AG11" s="26">
        <f ca="1" t="shared" si="3"/>
        <v>9</v>
      </c>
      <c r="AH11" s="46" t="s">
        <v>8</v>
      </c>
      <c r="AI11" s="26" t="s">
        <v>9</v>
      </c>
    </row>
    <row r="12" spans="1:18" ht="18.75">
      <c r="A12" s="58"/>
      <c r="B12" s="59"/>
      <c r="C12" s="21"/>
      <c r="D12" s="55">
        <f ca="1">_XLL.ALEA.ENTRE.BORNES($T$2,$U$2)</f>
        <v>288</v>
      </c>
      <c r="E12" s="94" t="s">
        <v>10</v>
      </c>
      <c r="F12" s="93">
        <f ca="1">IF((W4-ROUNDDOWN(W4,-1)-Y4)=0,_XLL.ALEA.ENTRE.BORNES(Y4,$U$3),Y4)*10</f>
        <v>50</v>
      </c>
      <c r="G12" s="94" t="s">
        <v>8</v>
      </c>
      <c r="H12" s="93" t="s">
        <v>9</v>
      </c>
      <c r="I12" s="94"/>
      <c r="J12" s="55"/>
      <c r="K12" s="94"/>
      <c r="L12" s="55">
        <f ca="1">_XLL.ALEA.ENTRE.BORNES($T$2,$U$2)</f>
        <v>114</v>
      </c>
      <c r="M12" s="94" t="s">
        <v>10</v>
      </c>
      <c r="N12" s="93">
        <f ca="1">IF((AE4-ROUNDDOWN(AE4,-1)-AG4)=0,_XLL.ALEA.ENTRE.BORNES(AG4,$U$3),AG4)*10</f>
        <v>90</v>
      </c>
      <c r="O12" s="94" t="s">
        <v>8</v>
      </c>
      <c r="P12" s="93" t="s">
        <v>9</v>
      </c>
      <c r="Q12" s="59"/>
      <c r="R12" s="60"/>
    </row>
    <row r="13" spans="1:18" ht="18.75">
      <c r="A13" s="58"/>
      <c r="B13" s="59"/>
      <c r="C13" s="21"/>
      <c r="D13" s="55">
        <f ca="1">_XLL.ALEA.ENTRE.BORNES($T$2,$U$2)</f>
        <v>134</v>
      </c>
      <c r="E13" s="94" t="s">
        <v>10</v>
      </c>
      <c r="F13" s="93">
        <f ca="1">IF((W5-ROUNDDOWN(W5,-1)-Y5)=0,_XLL.ALEA.ENTRE.BORNES(Y5,$U$3),Y5)*10</f>
        <v>90</v>
      </c>
      <c r="G13" s="94" t="s">
        <v>8</v>
      </c>
      <c r="H13" s="93" t="s">
        <v>9</v>
      </c>
      <c r="I13" s="94"/>
      <c r="J13" s="55"/>
      <c r="K13" s="94"/>
      <c r="L13" s="55">
        <f ca="1">_XLL.ALEA.ENTRE.BORNES($T$2,$U$2)</f>
        <v>191</v>
      </c>
      <c r="M13" s="94" t="s">
        <v>10</v>
      </c>
      <c r="N13" s="93">
        <f ca="1">IF((AE5-ROUNDDOWN(AE5,-1)-AG5)=0,_XLL.ALEA.ENTRE.BORNES(AG5,$U$3),AG5)*10</f>
        <v>90</v>
      </c>
      <c r="O13" s="94" t="s">
        <v>8</v>
      </c>
      <c r="P13" s="93" t="s">
        <v>9</v>
      </c>
      <c r="Q13" s="59"/>
      <c r="R13" s="60"/>
    </row>
    <row r="14" spans="1:18" ht="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60"/>
    </row>
    <row r="15" spans="1:18" ht="15">
      <c r="A15" s="19" t="s">
        <v>50</v>
      </c>
      <c r="B15" s="24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/>
    </row>
    <row r="16" spans="1:18" ht="15">
      <c r="A16" s="58"/>
      <c r="B16" s="59"/>
      <c r="C16" s="59"/>
      <c r="D16" s="59"/>
      <c r="E16" s="59"/>
      <c r="F16" s="110" t="s">
        <v>73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0"/>
    </row>
    <row r="17" spans="1:18" ht="1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</row>
    <row r="18" spans="1:18" ht="15">
      <c r="A18" s="58"/>
      <c r="B18" s="59"/>
      <c r="C18" s="59"/>
      <c r="D18" s="59"/>
      <c r="E18" s="59"/>
      <c r="F18" s="59" t="s">
        <v>22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0"/>
    </row>
    <row r="19" spans="1:18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</row>
    <row r="20" spans="1:18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</row>
    <row r="21" spans="1:18" ht="30.75" customHeight="1">
      <c r="A21" s="159" t="s">
        <v>72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1"/>
      <c r="R21" s="54" t="s">
        <v>1</v>
      </c>
    </row>
    <row r="22" spans="1:18" ht="15" customHeight="1" hidden="1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4"/>
      <c r="R22" s="10"/>
    </row>
    <row r="23" spans="1:18" ht="15">
      <c r="A23" s="30"/>
      <c r="B23" s="11"/>
      <c r="C23" s="5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57"/>
    </row>
    <row r="24" spans="1:18" ht="15">
      <c r="A24" s="19" t="s">
        <v>48</v>
      </c>
      <c r="B24" s="2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/>
    </row>
    <row r="25" spans="1:18" ht="18.75">
      <c r="A25" s="58"/>
      <c r="B25" s="59"/>
      <c r="C25" s="21"/>
      <c r="D25" s="55">
        <f ca="1">_XLL.ALEA.ENTRE.BORNES($T$2,$U$2)</f>
        <v>258</v>
      </c>
      <c r="E25" s="94" t="s">
        <v>10</v>
      </c>
      <c r="F25" s="93">
        <f ca="1">IF((W17-ROUNDDOWN(W17,-1)-Y17)=0,_XLL.ALEA.ENTRE.BORNES(Y17,$U$3),Y17)*10</f>
        <v>20</v>
      </c>
      <c r="G25" s="94" t="s">
        <v>8</v>
      </c>
      <c r="H25" s="93" t="s">
        <v>9</v>
      </c>
      <c r="I25" s="93"/>
      <c r="J25" s="55"/>
      <c r="K25" s="94"/>
      <c r="L25" s="55">
        <f ca="1">_XLL.ALEA.ENTRE.BORNES($T$2,$U$2)</f>
        <v>322</v>
      </c>
      <c r="M25" s="94" t="s">
        <v>10</v>
      </c>
      <c r="N25" s="93">
        <f ca="1">IF((AE17-ROUNDDOWN(AE17,-1)-AG17)=0,_XLL.ALEA.ENTRE.BORNES(AG17,$U$3),AG17)*10</f>
        <v>40</v>
      </c>
      <c r="O25" s="94" t="s">
        <v>8</v>
      </c>
      <c r="P25" s="93" t="s">
        <v>9</v>
      </c>
      <c r="Q25" s="59"/>
      <c r="R25" s="60"/>
    </row>
    <row r="26" spans="1:18" ht="18.75">
      <c r="A26" s="58"/>
      <c r="B26" s="59"/>
      <c r="C26" s="21"/>
      <c r="D26" s="55">
        <f ca="1">_XLL.ALEA.ENTRE.BORNES($T$2,$U$2)</f>
        <v>214</v>
      </c>
      <c r="E26" s="94" t="s">
        <v>10</v>
      </c>
      <c r="F26" s="93">
        <f ca="1">IF((W18-ROUNDDOWN(W18,-1)-Y18)=0,_XLL.ALEA.ENTRE.BORNES(Y18,$U$3),Y18)*10</f>
        <v>0</v>
      </c>
      <c r="G26" s="94" t="s">
        <v>8</v>
      </c>
      <c r="H26" s="93" t="s">
        <v>9</v>
      </c>
      <c r="I26" s="94"/>
      <c r="J26" s="55"/>
      <c r="K26" s="94"/>
      <c r="L26" s="55">
        <f ca="1">_XLL.ALEA.ENTRE.BORNES($T$2,$U$2)</f>
        <v>139</v>
      </c>
      <c r="M26" s="94" t="s">
        <v>10</v>
      </c>
      <c r="N26" s="93">
        <f ca="1">IF((AE18-ROUNDDOWN(AE18,-1)-AG18)=0,_XLL.ALEA.ENTRE.BORNES(AG18,$U$3),AG18)*10</f>
        <v>50</v>
      </c>
      <c r="O26" s="94" t="s">
        <v>8</v>
      </c>
      <c r="P26" s="93" t="s">
        <v>9</v>
      </c>
      <c r="Q26" s="59"/>
      <c r="R26" s="60"/>
    </row>
    <row r="27" spans="1:18" ht="18.75">
      <c r="A27" s="58"/>
      <c r="B27" s="59"/>
      <c r="C27" s="21"/>
      <c r="D27" s="55">
        <f ca="1">_XLL.ALEA.ENTRE.BORNES($T$2,$U$2)</f>
        <v>323</v>
      </c>
      <c r="E27" s="94" t="s">
        <v>10</v>
      </c>
      <c r="F27" s="93">
        <f ca="1">IF((W19-ROUNDDOWN(W19,-1)-Y19)=0,_XLL.ALEA.ENTRE.BORNES(Y19,$U$3),Y19)*10</f>
        <v>80</v>
      </c>
      <c r="G27" s="94" t="s">
        <v>8</v>
      </c>
      <c r="H27" s="93" t="s">
        <v>9</v>
      </c>
      <c r="I27" s="94"/>
      <c r="J27" s="55"/>
      <c r="K27" s="94"/>
      <c r="L27" s="55">
        <f ca="1">_XLL.ALEA.ENTRE.BORNES($T$2,$U$2)</f>
        <v>354</v>
      </c>
      <c r="M27" s="94" t="s">
        <v>10</v>
      </c>
      <c r="N27" s="93">
        <f ca="1">IF((AE19-ROUNDDOWN(AE19,-1)-AG19)=0,_XLL.ALEA.ENTRE.BORNES(AG19,$U$3),AG19)*10</f>
        <v>80</v>
      </c>
      <c r="O27" s="94" t="s">
        <v>8</v>
      </c>
      <c r="P27" s="93" t="s">
        <v>9</v>
      </c>
      <c r="Q27" s="59"/>
      <c r="R27" s="60"/>
    </row>
    <row r="28" spans="1:18" ht="18.75">
      <c r="A28" s="58"/>
      <c r="B28" s="59"/>
      <c r="C28" s="21"/>
      <c r="D28" s="55">
        <f ca="1">_XLL.ALEA.ENTRE.BORNES($T$2,$U$2)</f>
        <v>265</v>
      </c>
      <c r="E28" s="94" t="s">
        <v>10</v>
      </c>
      <c r="F28" s="93">
        <f ca="1">IF((W20-ROUNDDOWN(W20,-1)-Y20)=0,_XLL.ALEA.ENTRE.BORNES(Y20,$U$3),Y20)*10</f>
        <v>30</v>
      </c>
      <c r="G28" s="94" t="s">
        <v>8</v>
      </c>
      <c r="H28" s="93" t="s">
        <v>9</v>
      </c>
      <c r="I28" s="94"/>
      <c r="J28" s="55"/>
      <c r="K28" s="94"/>
      <c r="L28" s="55">
        <f ca="1">_XLL.ALEA.ENTRE.BORNES($T$2,$U$2)</f>
        <v>378</v>
      </c>
      <c r="M28" s="94" t="s">
        <v>10</v>
      </c>
      <c r="N28" s="93">
        <f ca="1">IF((AE20-ROUNDDOWN(AE20,-1)-AG20)=0,_XLL.ALEA.ENTRE.BORNES(AG20,$U$3),AG20)*10</f>
        <v>30</v>
      </c>
      <c r="O28" s="94" t="s">
        <v>8</v>
      </c>
      <c r="P28" s="93" t="s">
        <v>9</v>
      </c>
      <c r="Q28" s="59"/>
      <c r="R28" s="60"/>
    </row>
    <row r="29" spans="1:18" ht="18.75">
      <c r="A29" s="58"/>
      <c r="B29" s="59"/>
      <c r="C29" s="21"/>
      <c r="D29" s="55">
        <f ca="1">_XLL.ALEA.ENTRE.BORNES($T$2,$U$2)</f>
        <v>216</v>
      </c>
      <c r="E29" s="94" t="s">
        <v>10</v>
      </c>
      <c r="F29" s="93">
        <f ca="1">IF((W21-ROUNDDOWN(W21,-1)-Y21)=0,_XLL.ALEA.ENTRE.BORNES(Y21,$U$3),Y21)*10</f>
        <v>60</v>
      </c>
      <c r="G29" s="94" t="s">
        <v>8</v>
      </c>
      <c r="H29" s="93" t="s">
        <v>9</v>
      </c>
      <c r="I29" s="94"/>
      <c r="J29" s="55"/>
      <c r="K29" s="94"/>
      <c r="L29" s="55">
        <f ca="1">_XLL.ALEA.ENTRE.BORNES($T$2,$U$2)</f>
        <v>315</v>
      </c>
      <c r="M29" s="94" t="s">
        <v>10</v>
      </c>
      <c r="N29" s="93">
        <f ca="1">IF((AE21-ROUNDDOWN(AE21,-1)-AG21)=0,_XLL.ALEA.ENTRE.BORNES(AG21,$U$3),AG21)*10</f>
        <v>80</v>
      </c>
      <c r="O29" s="94" t="s">
        <v>8</v>
      </c>
      <c r="P29" s="93" t="s">
        <v>9</v>
      </c>
      <c r="Q29" s="59"/>
      <c r="R29" s="60"/>
    </row>
    <row r="30" spans="1:18" ht="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spans="1:18" ht="15">
      <c r="A31" s="19" t="s">
        <v>50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0"/>
    </row>
    <row r="32" spans="1:18" ht="15">
      <c r="A32" s="19"/>
      <c r="B32" s="24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/>
    </row>
    <row r="33" spans="1:18" ht="15.75" customHeight="1">
      <c r="A33" s="58"/>
      <c r="B33" s="165" t="s">
        <v>74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90"/>
    </row>
    <row r="34" spans="1:18" ht="15">
      <c r="A34" s="58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90"/>
    </row>
    <row r="35" spans="1:18" ht="15">
      <c r="A35" s="58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60"/>
    </row>
    <row r="36" spans="1:18" ht="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9"/>
    </row>
    <row r="37" spans="1:18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</row>
    <row r="38" spans="1:18" ht="15">
      <c r="A38" s="1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7"/>
    </row>
    <row r="39" spans="1:18" ht="15">
      <c r="A39" s="19" t="s">
        <v>53</v>
      </c>
      <c r="B39" s="2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60"/>
    </row>
    <row r="40" spans="1:18" ht="1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0"/>
    </row>
    <row r="41" spans="1:18" ht="1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60"/>
    </row>
    <row r="42" spans="1:18" ht="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60"/>
    </row>
    <row r="43" spans="1:18" ht="1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60"/>
    </row>
    <row r="44" spans="1:18" ht="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60"/>
    </row>
    <row r="45" spans="1:18" ht="1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spans="1:18" ht="1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60"/>
    </row>
    <row r="47" spans="1:18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</row>
    <row r="48" spans="1:18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</row>
    <row r="49" spans="1:18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</row>
    <row r="50" spans="1:18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/>
    </row>
  </sheetData>
  <sheetProtection/>
  <mergeCells count="9">
    <mergeCell ref="A21:Q22"/>
    <mergeCell ref="B33:Q35"/>
    <mergeCell ref="A1:A4"/>
    <mergeCell ref="B1:Q2"/>
    <mergeCell ref="R5:R6"/>
    <mergeCell ref="I3:Q3"/>
    <mergeCell ref="R1:R4"/>
    <mergeCell ref="C4:Q4"/>
    <mergeCell ref="A5:Q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zoomScalePageLayoutView="0" workbookViewId="0" topLeftCell="A6">
      <selection activeCell="Q31" sqref="Q31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5.42187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4.7109375" style="0" customWidth="1"/>
    <col min="11" max="11" width="4.57421875" style="0" customWidth="1"/>
    <col min="12" max="12" width="0.42578125" style="0" customWidth="1"/>
    <col min="13" max="13" width="5.42187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</cols>
  <sheetData>
    <row r="1" spans="1:22" ht="15.75" customHeight="1">
      <c r="A1" s="137"/>
      <c r="B1" s="153" t="s">
        <v>44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49" t="s">
        <v>75</v>
      </c>
      <c r="T1" s="22" t="s">
        <v>3</v>
      </c>
      <c r="U1" s="23" t="s">
        <v>2</v>
      </c>
      <c r="V1" s="23" t="s">
        <v>4</v>
      </c>
    </row>
    <row r="2" spans="1:25" ht="15" customHeight="1">
      <c r="A2" s="138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0"/>
      <c r="T2" t="s">
        <v>5</v>
      </c>
      <c r="U2">
        <v>9</v>
      </c>
      <c r="V2">
        <v>200</v>
      </c>
      <c r="Y2" s="33"/>
    </row>
    <row r="3" spans="1:25" ht="15" customHeight="1">
      <c r="A3" s="138"/>
      <c r="B3" s="59"/>
      <c r="C3" s="32"/>
      <c r="D3" s="32"/>
      <c r="E3" s="32"/>
      <c r="F3" s="32"/>
      <c r="G3" s="32"/>
      <c r="H3" s="32"/>
      <c r="I3" s="32"/>
      <c r="J3" s="140" t="s">
        <v>13</v>
      </c>
      <c r="K3" s="140"/>
      <c r="L3" s="140"/>
      <c r="M3" s="140"/>
      <c r="N3" s="140"/>
      <c r="O3" s="140"/>
      <c r="P3" s="140"/>
      <c r="Q3" s="140"/>
      <c r="R3" s="141"/>
      <c r="S3" s="151"/>
      <c r="T3" t="s">
        <v>6</v>
      </c>
      <c r="U3" s="21">
        <v>2</v>
      </c>
      <c r="V3" s="21">
        <v>9</v>
      </c>
      <c r="Y3" s="33"/>
    </row>
    <row r="4" spans="1:25" ht="15" customHeight="1">
      <c r="A4" s="139"/>
      <c r="B4" s="53"/>
      <c r="C4" s="135" t="s">
        <v>69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52"/>
      <c r="Y4" s="33"/>
    </row>
    <row r="5" spans="1:25" ht="20.25" customHeight="1">
      <c r="A5" s="159" t="s">
        <v>76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42" t="s">
        <v>1</v>
      </c>
      <c r="Y5" s="33"/>
    </row>
    <row r="6" spans="1:25" ht="11.2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3"/>
      <c r="Y6" s="33"/>
    </row>
    <row r="7" spans="1:19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7"/>
    </row>
    <row r="8" spans="1:25" ht="18.75">
      <c r="A8" s="19" t="s">
        <v>48</v>
      </c>
      <c r="B8" s="2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Y8" s="33"/>
    </row>
    <row r="9" spans="1:25" ht="18.75">
      <c r="A9" s="58"/>
      <c r="B9" s="26"/>
      <c r="C9" s="59"/>
      <c r="D9" s="59"/>
      <c r="E9" s="55">
        <f ca="1">_XLL.ALEA.ENTRE.BORNES($U$2,$V$2)</f>
        <v>39</v>
      </c>
      <c r="F9" s="94" t="s">
        <v>10</v>
      </c>
      <c r="G9" s="55">
        <v>8</v>
      </c>
      <c r="H9" s="94" t="s">
        <v>8</v>
      </c>
      <c r="I9" s="132" t="s">
        <v>9</v>
      </c>
      <c r="J9" s="93"/>
      <c r="K9" s="55"/>
      <c r="L9" s="94"/>
      <c r="M9" s="55">
        <f ca="1">_XLL.ALEA.ENTRE.BORNES($U$2,$V$2)+9</f>
        <v>136</v>
      </c>
      <c r="N9" s="94" t="s">
        <v>10</v>
      </c>
      <c r="O9" s="55">
        <v>18</v>
      </c>
      <c r="P9" s="94" t="s">
        <v>8</v>
      </c>
      <c r="Q9" s="132" t="s">
        <v>9</v>
      </c>
      <c r="R9" s="26"/>
      <c r="S9" s="60"/>
      <c r="Y9" s="33"/>
    </row>
    <row r="10" spans="1:25" ht="18.75">
      <c r="A10" s="58"/>
      <c r="B10" s="59"/>
      <c r="C10" s="59"/>
      <c r="D10" s="59"/>
      <c r="E10" s="55">
        <f ca="1">_XLL.ALEA.ENTRE.BORNES($U$2,$V$2)</f>
        <v>90</v>
      </c>
      <c r="F10" s="94" t="s">
        <v>10</v>
      </c>
      <c r="G10" s="55">
        <v>8</v>
      </c>
      <c r="H10" s="94" t="s">
        <v>8</v>
      </c>
      <c r="I10" s="132" t="s">
        <v>9</v>
      </c>
      <c r="J10" s="94"/>
      <c r="K10" s="55"/>
      <c r="L10" s="94"/>
      <c r="M10" s="55">
        <f ca="1">_XLL.ALEA.ENTRE.BORNES($U$2,$V$2)+9</f>
        <v>159</v>
      </c>
      <c r="N10" s="94" t="s">
        <v>10</v>
      </c>
      <c r="O10" s="55">
        <v>18</v>
      </c>
      <c r="P10" s="94" t="s">
        <v>8</v>
      </c>
      <c r="Q10" s="132" t="s">
        <v>9</v>
      </c>
      <c r="R10" s="59"/>
      <c r="S10" s="60"/>
      <c r="Y10" s="33"/>
    </row>
    <row r="11" spans="1:25" ht="18.75">
      <c r="A11" s="58"/>
      <c r="B11" s="59"/>
      <c r="C11" s="59"/>
      <c r="D11" s="59"/>
      <c r="E11" s="55">
        <f ca="1">_XLL.ALEA.ENTRE.BORNES($U$2,$V$2)</f>
        <v>16</v>
      </c>
      <c r="F11" s="94" t="s">
        <v>10</v>
      </c>
      <c r="G11" s="55">
        <v>8</v>
      </c>
      <c r="H11" s="94" t="s">
        <v>8</v>
      </c>
      <c r="I11" s="132" t="s">
        <v>9</v>
      </c>
      <c r="J11" s="94"/>
      <c r="K11" s="55"/>
      <c r="L11" s="94"/>
      <c r="M11" s="55">
        <f ca="1">_XLL.ALEA.ENTRE.BORNES($U$2,$V$2)+9</f>
        <v>28</v>
      </c>
      <c r="N11" s="94" t="s">
        <v>10</v>
      </c>
      <c r="O11" s="55">
        <v>18</v>
      </c>
      <c r="P11" s="94" t="s">
        <v>8</v>
      </c>
      <c r="Q11" s="132" t="s">
        <v>9</v>
      </c>
      <c r="R11" s="59"/>
      <c r="S11" s="60"/>
      <c r="Y11" s="33"/>
    </row>
    <row r="12" spans="1:25" ht="18.75">
      <c r="A12" s="58"/>
      <c r="B12" s="59"/>
      <c r="C12" s="59"/>
      <c r="D12" s="59"/>
      <c r="E12" s="55">
        <f ca="1">_XLL.ALEA.ENTRE.BORNES($U$2,$V$2)</f>
        <v>61</v>
      </c>
      <c r="F12" s="94" t="s">
        <v>10</v>
      </c>
      <c r="G12" s="55">
        <v>8</v>
      </c>
      <c r="H12" s="94" t="s">
        <v>8</v>
      </c>
      <c r="I12" s="132" t="s">
        <v>9</v>
      </c>
      <c r="J12" s="94"/>
      <c r="K12" s="55"/>
      <c r="L12" s="94"/>
      <c r="M12" s="55">
        <f ca="1">_XLL.ALEA.ENTRE.BORNES($U$2,$V$2)+9</f>
        <v>203</v>
      </c>
      <c r="N12" s="94" t="s">
        <v>10</v>
      </c>
      <c r="O12" s="55">
        <v>18</v>
      </c>
      <c r="P12" s="94" t="s">
        <v>8</v>
      </c>
      <c r="Q12" s="132" t="s">
        <v>9</v>
      </c>
      <c r="R12" s="59"/>
      <c r="S12" s="60"/>
      <c r="Y12" s="33"/>
    </row>
    <row r="13" spans="1:19" ht="18.75">
      <c r="A13" s="58"/>
      <c r="B13" s="59"/>
      <c r="C13" s="59"/>
      <c r="D13" s="59"/>
      <c r="E13" s="55">
        <f ca="1">_XLL.ALEA.ENTRE.BORNES($U$2,$V$2)</f>
        <v>102</v>
      </c>
      <c r="F13" s="94" t="s">
        <v>10</v>
      </c>
      <c r="G13" s="55">
        <v>8</v>
      </c>
      <c r="H13" s="94" t="s">
        <v>8</v>
      </c>
      <c r="I13" s="132" t="s">
        <v>9</v>
      </c>
      <c r="J13" s="94"/>
      <c r="K13" s="55"/>
      <c r="L13" s="94"/>
      <c r="M13" s="55">
        <f ca="1">_XLL.ALEA.ENTRE.BORNES($U$2,$V$2)+9</f>
        <v>169</v>
      </c>
      <c r="N13" s="94" t="s">
        <v>10</v>
      </c>
      <c r="O13" s="55">
        <v>18</v>
      </c>
      <c r="P13" s="94" t="s">
        <v>8</v>
      </c>
      <c r="Q13" s="132" t="s">
        <v>9</v>
      </c>
      <c r="R13" s="59"/>
      <c r="S13" s="60"/>
    </row>
    <row r="14" spans="1:19" ht="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</row>
    <row r="15" spans="1:19" ht="15">
      <c r="A15" s="19" t="s">
        <v>50</v>
      </c>
      <c r="B15" s="24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</row>
    <row r="16" spans="1:20" ht="15">
      <c r="A16" s="58"/>
      <c r="B16" s="59"/>
      <c r="C16" s="59"/>
      <c r="D16" s="59"/>
      <c r="E16" s="59"/>
      <c r="F16" s="108" t="s">
        <v>81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85"/>
      <c r="T16" s="89"/>
    </row>
    <row r="17" spans="1:19" ht="15">
      <c r="A17" s="58"/>
      <c r="B17" s="59"/>
      <c r="C17" s="59"/>
      <c r="D17" s="59"/>
      <c r="E17" s="59"/>
      <c r="F17" s="108" t="s">
        <v>78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</row>
    <row r="18" spans="1:19" ht="15">
      <c r="A18" s="58"/>
      <c r="B18" s="59"/>
      <c r="C18" s="59"/>
      <c r="D18" s="59"/>
      <c r="E18" s="59"/>
      <c r="F18" s="108" t="s">
        <v>80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59" t="s">
        <v>77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1"/>
      <c r="S21" s="54" t="s">
        <v>1</v>
      </c>
    </row>
    <row r="22" spans="1:19" ht="15" customHeight="1" hidden="1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4"/>
      <c r="S22" s="10"/>
    </row>
    <row r="23" spans="1:19" ht="15">
      <c r="A23" s="30"/>
      <c r="B23" s="11"/>
      <c r="C23" s="5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7"/>
    </row>
    <row r="24" spans="1:19" ht="15">
      <c r="A24" s="19" t="s">
        <v>48</v>
      </c>
      <c r="B24" s="2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</row>
    <row r="25" spans="1:19" ht="18.75">
      <c r="A25" s="58"/>
      <c r="B25" s="59"/>
      <c r="C25" s="21"/>
      <c r="D25" s="59"/>
      <c r="E25" s="55">
        <f ca="1">_XLL.ALEA.ENTRE.BORNES($U$2,$V$2)</f>
        <v>199</v>
      </c>
      <c r="F25" s="94" t="s">
        <v>10</v>
      </c>
      <c r="G25" s="55">
        <v>8</v>
      </c>
      <c r="H25" s="94" t="s">
        <v>8</v>
      </c>
      <c r="I25" s="132" t="s">
        <v>9</v>
      </c>
      <c r="J25" s="93"/>
      <c r="K25" s="55"/>
      <c r="L25" s="94"/>
      <c r="M25" s="55">
        <f ca="1">_XLL.ALEA.ENTRE.BORNES($U$2,$V$2)+9</f>
        <v>188</v>
      </c>
      <c r="N25" s="94" t="s">
        <v>10</v>
      </c>
      <c r="O25" s="55">
        <v>18</v>
      </c>
      <c r="P25" s="94" t="s">
        <v>8</v>
      </c>
      <c r="Q25" s="132" t="s">
        <v>9</v>
      </c>
      <c r="R25" s="59"/>
      <c r="S25" s="60"/>
    </row>
    <row r="26" spans="1:19" ht="18.75">
      <c r="A26" s="58"/>
      <c r="B26" s="59"/>
      <c r="C26" s="21"/>
      <c r="D26" s="59"/>
      <c r="E26" s="55">
        <f ca="1">_XLL.ALEA.ENTRE.BORNES($U$2,$V$2)</f>
        <v>172</v>
      </c>
      <c r="F26" s="94" t="s">
        <v>10</v>
      </c>
      <c r="G26" s="55">
        <v>8</v>
      </c>
      <c r="H26" s="94" t="s">
        <v>8</v>
      </c>
      <c r="I26" s="132" t="s">
        <v>9</v>
      </c>
      <c r="J26" s="94"/>
      <c r="K26" s="55"/>
      <c r="L26" s="94"/>
      <c r="M26" s="55">
        <f ca="1">_XLL.ALEA.ENTRE.BORNES($U$2,$V$2)+9</f>
        <v>78</v>
      </c>
      <c r="N26" s="94" t="s">
        <v>10</v>
      </c>
      <c r="O26" s="55">
        <v>18</v>
      </c>
      <c r="P26" s="94" t="s">
        <v>8</v>
      </c>
      <c r="Q26" s="132" t="s">
        <v>9</v>
      </c>
      <c r="R26" s="59"/>
      <c r="S26" s="60"/>
    </row>
    <row r="27" spans="1:19" ht="18.75">
      <c r="A27" s="58"/>
      <c r="B27" s="59"/>
      <c r="C27" s="21"/>
      <c r="D27" s="59"/>
      <c r="E27" s="55">
        <f ca="1">_XLL.ALEA.ENTRE.BORNES($U$2,$V$2)</f>
        <v>159</v>
      </c>
      <c r="F27" s="94" t="s">
        <v>10</v>
      </c>
      <c r="G27" s="55">
        <v>8</v>
      </c>
      <c r="H27" s="94" t="s">
        <v>8</v>
      </c>
      <c r="I27" s="132" t="s">
        <v>9</v>
      </c>
      <c r="J27" s="94"/>
      <c r="K27" s="55"/>
      <c r="L27" s="94"/>
      <c r="M27" s="55">
        <f ca="1">_XLL.ALEA.ENTRE.BORNES($U$2,$V$2)+9</f>
        <v>143</v>
      </c>
      <c r="N27" s="94" t="s">
        <v>10</v>
      </c>
      <c r="O27" s="55">
        <v>18</v>
      </c>
      <c r="P27" s="94" t="s">
        <v>8</v>
      </c>
      <c r="Q27" s="132" t="s">
        <v>9</v>
      </c>
      <c r="R27" s="59"/>
      <c r="S27" s="60"/>
    </row>
    <row r="28" spans="1:19" ht="18.75">
      <c r="A28" s="58"/>
      <c r="B28" s="59"/>
      <c r="C28" s="21"/>
      <c r="D28" s="59"/>
      <c r="E28" s="55">
        <f ca="1">_XLL.ALEA.ENTRE.BORNES($U$2,$V$2)</f>
        <v>147</v>
      </c>
      <c r="F28" s="94" t="s">
        <v>10</v>
      </c>
      <c r="G28" s="55">
        <v>8</v>
      </c>
      <c r="H28" s="94" t="s">
        <v>8</v>
      </c>
      <c r="I28" s="132" t="s">
        <v>9</v>
      </c>
      <c r="J28" s="94"/>
      <c r="K28" s="55"/>
      <c r="L28" s="94"/>
      <c r="M28" s="55">
        <f ca="1">_XLL.ALEA.ENTRE.BORNES($U$2,$V$2)+9</f>
        <v>132</v>
      </c>
      <c r="N28" s="94" t="s">
        <v>10</v>
      </c>
      <c r="O28" s="55">
        <v>18</v>
      </c>
      <c r="P28" s="94" t="s">
        <v>8</v>
      </c>
      <c r="Q28" s="132" t="s">
        <v>9</v>
      </c>
      <c r="R28" s="59"/>
      <c r="S28" s="60"/>
    </row>
    <row r="29" spans="1:19" ht="18.75">
      <c r="A29" s="58"/>
      <c r="B29" s="59"/>
      <c r="C29" s="21"/>
      <c r="D29" s="59"/>
      <c r="E29" s="55">
        <f ca="1">_XLL.ALEA.ENTRE.BORNES($U$2,$V$2)</f>
        <v>165</v>
      </c>
      <c r="F29" s="94" t="s">
        <v>10</v>
      </c>
      <c r="G29" s="55">
        <v>8</v>
      </c>
      <c r="H29" s="94" t="s">
        <v>8</v>
      </c>
      <c r="I29" s="132" t="s">
        <v>9</v>
      </c>
      <c r="J29" s="94"/>
      <c r="K29" s="55"/>
      <c r="L29" s="94"/>
      <c r="M29" s="55">
        <f ca="1">_XLL.ALEA.ENTRE.BORNES($U$2,$V$2)+9</f>
        <v>116</v>
      </c>
      <c r="N29" s="94" t="s">
        <v>10</v>
      </c>
      <c r="O29" s="55">
        <v>18</v>
      </c>
      <c r="P29" s="94" t="s">
        <v>8</v>
      </c>
      <c r="Q29" s="132" t="s">
        <v>9</v>
      </c>
      <c r="R29" s="59"/>
      <c r="S29" s="60"/>
    </row>
    <row r="30" spans="1:19" ht="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</row>
    <row r="31" spans="1:19" ht="15">
      <c r="A31" s="19" t="s">
        <v>50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0"/>
    </row>
    <row r="32" spans="1:19" ht="15">
      <c r="A32" s="19"/>
      <c r="B32" s="24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</row>
    <row r="33" spans="1:19" ht="15.75" customHeight="1">
      <c r="A33" s="58"/>
      <c r="B33" s="130" t="s">
        <v>79</v>
      </c>
      <c r="C33" s="87"/>
      <c r="D33" s="87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31"/>
    </row>
    <row r="34" spans="1:19" ht="15">
      <c r="A34" s="58"/>
      <c r="B34" s="59"/>
      <c r="C34" s="87"/>
      <c r="D34" s="87"/>
      <c r="E34" s="87">
        <v>8</v>
      </c>
      <c r="F34" s="87"/>
      <c r="G34" s="87">
        <v>18</v>
      </c>
      <c r="H34" s="87"/>
      <c r="I34" s="87">
        <v>130</v>
      </c>
      <c r="J34" s="87"/>
      <c r="K34" s="87">
        <v>141</v>
      </c>
      <c r="L34" s="87"/>
      <c r="M34" s="87"/>
      <c r="N34" s="87"/>
      <c r="O34" s="87"/>
      <c r="P34" s="87"/>
      <c r="Q34" s="87"/>
      <c r="R34" s="87"/>
      <c r="S34" s="90"/>
    </row>
    <row r="35" spans="1:19" ht="15">
      <c r="A35" s="58"/>
      <c r="B35" s="59"/>
      <c r="C35" s="59"/>
      <c r="D35" s="59"/>
      <c r="E35" s="59"/>
      <c r="F35" s="59"/>
      <c r="G35" s="59" t="s">
        <v>23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</row>
    <row r="36" spans="1:19" ht="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</row>
    <row r="39" spans="1:19" ht="15">
      <c r="A39" s="19" t="s">
        <v>53</v>
      </c>
      <c r="B39" s="2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</row>
    <row r="40" spans="1:19" ht="1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</row>
    <row r="41" spans="1:19" ht="1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</row>
    <row r="42" spans="1:19" ht="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</row>
    <row r="43" spans="1:19" ht="1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</row>
    <row r="44" spans="1:19" ht="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</row>
    <row r="46" spans="1:19" ht="1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8">
    <mergeCell ref="A21:R22"/>
    <mergeCell ref="A1:A4"/>
    <mergeCell ref="B1:R2"/>
    <mergeCell ref="S1:S4"/>
    <mergeCell ref="C4:R4"/>
    <mergeCell ref="A5:R6"/>
    <mergeCell ref="S5:S6"/>
    <mergeCell ref="J3:R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PageLayoutView="0" workbookViewId="0" topLeftCell="A3">
      <selection activeCell="I9" sqref="I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4.57421875" style="0" customWidth="1"/>
    <col min="8" max="8" width="3.140625" style="0" customWidth="1"/>
    <col min="9" max="9" width="5.421875" style="0" customWidth="1"/>
    <col min="10" max="10" width="3.0039062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4.710937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</cols>
  <sheetData>
    <row r="1" spans="1:22" ht="15.75" customHeight="1">
      <c r="A1" s="137"/>
      <c r="B1" s="153" t="s">
        <v>44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49" t="s">
        <v>82</v>
      </c>
      <c r="T1" s="22" t="s">
        <v>3</v>
      </c>
      <c r="U1" s="23" t="s">
        <v>2</v>
      </c>
      <c r="V1" s="23" t="s">
        <v>4</v>
      </c>
    </row>
    <row r="2" spans="1:22" ht="15" customHeight="1">
      <c r="A2" s="138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0"/>
      <c r="T2" t="s">
        <v>5</v>
      </c>
      <c r="U2">
        <v>11</v>
      </c>
      <c r="V2">
        <v>99</v>
      </c>
    </row>
    <row r="3" spans="1:22" ht="15" customHeight="1">
      <c r="A3" s="138"/>
      <c r="B3" s="5"/>
      <c r="C3" s="32"/>
      <c r="D3" s="32"/>
      <c r="E3" s="32"/>
      <c r="F3" s="32"/>
      <c r="G3" s="32"/>
      <c r="H3" s="32"/>
      <c r="I3" s="32"/>
      <c r="J3" s="140" t="s">
        <v>13</v>
      </c>
      <c r="K3" s="140"/>
      <c r="L3" s="140"/>
      <c r="M3" s="140"/>
      <c r="N3" s="140"/>
      <c r="O3" s="140"/>
      <c r="P3" s="140"/>
      <c r="Q3" s="140"/>
      <c r="R3" s="141"/>
      <c r="S3" s="151"/>
      <c r="T3" t="s">
        <v>6</v>
      </c>
      <c r="U3" s="21">
        <v>1</v>
      </c>
      <c r="V3" s="21">
        <v>9</v>
      </c>
    </row>
    <row r="4" spans="1:19" ht="15" customHeight="1">
      <c r="A4" s="139"/>
      <c r="B4" s="38"/>
      <c r="C4" s="135" t="s">
        <v>69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52"/>
    </row>
    <row r="5" spans="1:19" ht="20.25" customHeight="1">
      <c r="A5" s="159" t="s">
        <v>83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42" t="s">
        <v>1</v>
      </c>
    </row>
    <row r="6" spans="1:19" ht="11.2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3"/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48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42"/>
      <c r="B9" s="167" t="s">
        <v>86</v>
      </c>
      <c r="C9" s="167"/>
      <c r="D9" s="167"/>
      <c r="E9" s="167"/>
      <c r="F9" s="167"/>
      <c r="G9" s="34">
        <f ca="1">_XLL.ALEA.ENTRE.BORNES($U$2,$V$2)</f>
        <v>26</v>
      </c>
      <c r="H9" s="35" t="s">
        <v>8</v>
      </c>
      <c r="I9" s="132" t="s">
        <v>9</v>
      </c>
      <c r="J9" s="34"/>
      <c r="K9" s="168" t="s">
        <v>87</v>
      </c>
      <c r="L9" s="168"/>
      <c r="M9" s="168"/>
      <c r="N9" s="168"/>
      <c r="O9" s="168"/>
      <c r="P9" s="34">
        <f ca="1">_XLL.ALEA.ENTRE.BORNES($U$2,$V$2)</f>
        <v>82</v>
      </c>
      <c r="Q9" s="35" t="s">
        <v>8</v>
      </c>
      <c r="R9" s="34" t="s">
        <v>9</v>
      </c>
      <c r="S9" s="43"/>
    </row>
    <row r="10" spans="1:19" ht="18.75">
      <c r="A10" s="42"/>
      <c r="B10" s="167" t="s">
        <v>87</v>
      </c>
      <c r="C10" s="167"/>
      <c r="D10" s="167"/>
      <c r="E10" s="167"/>
      <c r="F10" s="167"/>
      <c r="G10" s="34">
        <f ca="1">_XLL.ALEA.ENTRE.BORNES($U$2,$V$2)</f>
        <v>41</v>
      </c>
      <c r="H10" s="35" t="s">
        <v>8</v>
      </c>
      <c r="I10" s="34" t="s">
        <v>9</v>
      </c>
      <c r="J10" s="35"/>
      <c r="K10" s="168" t="s">
        <v>87</v>
      </c>
      <c r="L10" s="168"/>
      <c r="M10" s="168"/>
      <c r="N10" s="168"/>
      <c r="O10" s="168"/>
      <c r="P10" s="34">
        <f ca="1">_XLL.ALEA.ENTRE.BORNES($U$2,$V$2)</f>
        <v>83</v>
      </c>
      <c r="Q10" s="35" t="s">
        <v>8</v>
      </c>
      <c r="R10" s="34" t="s">
        <v>9</v>
      </c>
      <c r="S10" s="43"/>
    </row>
    <row r="11" spans="1:19" ht="18.75">
      <c r="A11" s="42"/>
      <c r="B11" s="167" t="s">
        <v>87</v>
      </c>
      <c r="C11" s="167"/>
      <c r="D11" s="167"/>
      <c r="E11" s="167"/>
      <c r="F11" s="167"/>
      <c r="G11" s="34">
        <f ca="1">_XLL.ALEA.ENTRE.BORNES($U$2,$V$2)</f>
        <v>74</v>
      </c>
      <c r="H11" s="35" t="s">
        <v>8</v>
      </c>
      <c r="I11" s="34" t="s">
        <v>9</v>
      </c>
      <c r="J11" s="35"/>
      <c r="K11" s="168" t="s">
        <v>87</v>
      </c>
      <c r="L11" s="168"/>
      <c r="M11" s="168"/>
      <c r="N11" s="168"/>
      <c r="O11" s="168"/>
      <c r="P11" s="34">
        <f ca="1">_XLL.ALEA.ENTRE.BORNES($U$2,$V$2)</f>
        <v>83</v>
      </c>
      <c r="Q11" s="35" t="s">
        <v>8</v>
      </c>
      <c r="R11" s="34" t="s">
        <v>9</v>
      </c>
      <c r="S11" s="43"/>
    </row>
    <row r="12" spans="1:19" ht="18.75">
      <c r="A12" s="42"/>
      <c r="B12" s="167" t="s">
        <v>87</v>
      </c>
      <c r="C12" s="167"/>
      <c r="D12" s="167"/>
      <c r="E12" s="167"/>
      <c r="F12" s="167"/>
      <c r="G12" s="34">
        <f ca="1">_XLL.ALEA.ENTRE.BORNES($U$2,$V$2)</f>
        <v>41</v>
      </c>
      <c r="H12" s="35" t="s">
        <v>8</v>
      </c>
      <c r="I12" s="34" t="s">
        <v>9</v>
      </c>
      <c r="J12" s="35"/>
      <c r="K12" s="168" t="s">
        <v>87</v>
      </c>
      <c r="L12" s="168"/>
      <c r="M12" s="168"/>
      <c r="N12" s="168"/>
      <c r="O12" s="168"/>
      <c r="P12" s="34">
        <f ca="1">_XLL.ALEA.ENTRE.BORNES($U$2,$V$2)</f>
        <v>90</v>
      </c>
      <c r="Q12" s="35" t="s">
        <v>8</v>
      </c>
      <c r="R12" s="34" t="s">
        <v>9</v>
      </c>
      <c r="S12" s="43"/>
    </row>
    <row r="13" spans="1:19" ht="18.75">
      <c r="A13" s="42"/>
      <c r="B13" s="167" t="s">
        <v>87</v>
      </c>
      <c r="C13" s="167"/>
      <c r="D13" s="167"/>
      <c r="E13" s="167"/>
      <c r="F13" s="167"/>
      <c r="G13" s="34">
        <f ca="1">_XLL.ALEA.ENTRE.BORNES($U$2,$V$2)</f>
        <v>74</v>
      </c>
      <c r="H13" s="35" t="s">
        <v>8</v>
      </c>
      <c r="I13" s="34" t="s">
        <v>9</v>
      </c>
      <c r="J13" s="35"/>
      <c r="K13" s="168" t="s">
        <v>87</v>
      </c>
      <c r="L13" s="168"/>
      <c r="M13" s="168"/>
      <c r="N13" s="168"/>
      <c r="O13" s="168"/>
      <c r="P13" s="34">
        <f ca="1">_XLL.ALEA.ENTRE.BORNES($U$2,$V$2)</f>
        <v>29</v>
      </c>
      <c r="Q13" s="35" t="s">
        <v>8</v>
      </c>
      <c r="R13" s="34" t="s">
        <v>9</v>
      </c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50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5">
      <c r="A16" s="42"/>
      <c r="B16" s="5"/>
      <c r="C16" s="5"/>
      <c r="D16" s="5"/>
      <c r="E16" s="5"/>
      <c r="F16" s="5"/>
      <c r="G16" s="111" t="s">
        <v>88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</row>
    <row r="17" spans="1:19" ht="15">
      <c r="A17" s="42"/>
      <c r="B17" s="5"/>
      <c r="C17" s="5"/>
      <c r="D17" s="5"/>
      <c r="E17" s="5"/>
      <c r="F17" s="5"/>
      <c r="G17" s="111" t="s">
        <v>89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3"/>
    </row>
    <row r="18" spans="1:19" ht="15">
      <c r="A18" s="42"/>
      <c r="B18" s="5"/>
      <c r="C18" s="5"/>
      <c r="D18" s="5"/>
      <c r="E18" s="5"/>
      <c r="F18" s="5"/>
      <c r="G18" s="111" t="s">
        <v>90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59" t="s">
        <v>84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1"/>
      <c r="S21" s="39" t="s">
        <v>1</v>
      </c>
    </row>
    <row r="22" spans="1:19" ht="15" customHeight="1" hidden="1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4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48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167" t="s">
        <v>86</v>
      </c>
      <c r="C25" s="167"/>
      <c r="D25" s="167"/>
      <c r="E25" s="167"/>
      <c r="F25" s="167"/>
      <c r="G25" s="34">
        <f ca="1">_XLL.ALEA.ENTRE.BORNES($U$2,$V$2)</f>
        <v>79</v>
      </c>
      <c r="H25" s="35" t="s">
        <v>8</v>
      </c>
      <c r="I25" s="34" t="s">
        <v>9</v>
      </c>
      <c r="J25" s="34"/>
      <c r="K25" s="167" t="s">
        <v>86</v>
      </c>
      <c r="L25" s="167"/>
      <c r="M25" s="167"/>
      <c r="N25" s="167"/>
      <c r="O25" s="167"/>
      <c r="P25" s="34">
        <f ca="1">_XLL.ALEA.ENTRE.BORNES($U$2,$V$2)</f>
        <v>49</v>
      </c>
      <c r="Q25" s="35" t="s">
        <v>8</v>
      </c>
      <c r="R25" s="34" t="s">
        <v>9</v>
      </c>
      <c r="S25" s="43"/>
    </row>
    <row r="26" spans="1:19" ht="18.75">
      <c r="A26" s="42"/>
      <c r="B26" s="167" t="s">
        <v>87</v>
      </c>
      <c r="C26" s="167"/>
      <c r="D26" s="167"/>
      <c r="E26" s="167"/>
      <c r="F26" s="167"/>
      <c r="G26" s="34">
        <f ca="1">_XLL.ALEA.ENTRE.BORNES($U$2,$V$2)</f>
        <v>19</v>
      </c>
      <c r="H26" s="35" t="s">
        <v>8</v>
      </c>
      <c r="I26" s="34" t="s">
        <v>9</v>
      </c>
      <c r="J26" s="35"/>
      <c r="K26" s="167" t="s">
        <v>87</v>
      </c>
      <c r="L26" s="167"/>
      <c r="M26" s="167"/>
      <c r="N26" s="167"/>
      <c r="O26" s="167"/>
      <c r="P26" s="34">
        <f ca="1">_XLL.ALEA.ENTRE.BORNES($U$2,$V$2)</f>
        <v>59</v>
      </c>
      <c r="Q26" s="35" t="s">
        <v>8</v>
      </c>
      <c r="R26" s="34" t="s">
        <v>9</v>
      </c>
      <c r="S26" s="43"/>
    </row>
    <row r="27" spans="1:19" ht="18.75">
      <c r="A27" s="42"/>
      <c r="B27" s="167" t="s">
        <v>87</v>
      </c>
      <c r="C27" s="167"/>
      <c r="D27" s="167"/>
      <c r="E27" s="167"/>
      <c r="F27" s="167"/>
      <c r="G27" s="34">
        <f ca="1">_XLL.ALEA.ENTRE.BORNES($U$2,$V$2)</f>
        <v>97</v>
      </c>
      <c r="H27" s="35" t="s">
        <v>8</v>
      </c>
      <c r="I27" s="34" t="s">
        <v>9</v>
      </c>
      <c r="J27" s="35"/>
      <c r="K27" s="167" t="s">
        <v>87</v>
      </c>
      <c r="L27" s="167"/>
      <c r="M27" s="167"/>
      <c r="N27" s="167"/>
      <c r="O27" s="167"/>
      <c r="P27" s="34">
        <f ca="1">_XLL.ALEA.ENTRE.BORNES($U$2,$V$2)</f>
        <v>49</v>
      </c>
      <c r="Q27" s="35" t="s">
        <v>8</v>
      </c>
      <c r="R27" s="34" t="s">
        <v>9</v>
      </c>
      <c r="S27" s="43"/>
    </row>
    <row r="28" spans="1:19" ht="18.75">
      <c r="A28" s="42"/>
      <c r="B28" s="167" t="s">
        <v>87</v>
      </c>
      <c r="C28" s="167"/>
      <c r="D28" s="167"/>
      <c r="E28" s="167"/>
      <c r="F28" s="167"/>
      <c r="G28" s="34">
        <f ca="1">_XLL.ALEA.ENTRE.BORNES($U$2,$V$2)</f>
        <v>29</v>
      </c>
      <c r="H28" s="35" t="s">
        <v>8</v>
      </c>
      <c r="I28" s="34" t="s">
        <v>9</v>
      </c>
      <c r="J28" s="35"/>
      <c r="K28" s="167" t="s">
        <v>87</v>
      </c>
      <c r="L28" s="167"/>
      <c r="M28" s="167"/>
      <c r="N28" s="167"/>
      <c r="O28" s="167"/>
      <c r="P28" s="34">
        <f ca="1">_XLL.ALEA.ENTRE.BORNES($U$2,$V$2)</f>
        <v>46</v>
      </c>
      <c r="Q28" s="35" t="s">
        <v>8</v>
      </c>
      <c r="R28" s="34" t="s">
        <v>9</v>
      </c>
      <c r="S28" s="43"/>
    </row>
    <row r="29" spans="1:19" ht="18.75">
      <c r="A29" s="42"/>
      <c r="B29" s="167" t="s">
        <v>87</v>
      </c>
      <c r="C29" s="167"/>
      <c r="D29" s="167"/>
      <c r="E29" s="167"/>
      <c r="F29" s="167"/>
      <c r="G29" s="34">
        <f ca="1">_XLL.ALEA.ENTRE.BORNES($U$2,$V$2)</f>
        <v>91</v>
      </c>
      <c r="H29" s="35" t="s">
        <v>8</v>
      </c>
      <c r="I29" s="34" t="s">
        <v>9</v>
      </c>
      <c r="J29" s="35"/>
      <c r="K29" s="167" t="s">
        <v>87</v>
      </c>
      <c r="L29" s="167"/>
      <c r="M29" s="167"/>
      <c r="N29" s="167"/>
      <c r="O29" s="167"/>
      <c r="P29" s="34">
        <f ca="1">_XLL.ALEA.ENTRE.BORNES($U$2,$V$2)</f>
        <v>71</v>
      </c>
      <c r="Q29" s="35" t="s">
        <v>8</v>
      </c>
      <c r="R29" s="34" t="s">
        <v>9</v>
      </c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50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5"/>
      <c r="C33" s="44"/>
      <c r="D33" s="44"/>
      <c r="E33" s="169" t="s">
        <v>85</v>
      </c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31"/>
    </row>
    <row r="34" spans="1:19" ht="19.5" customHeight="1">
      <c r="A34" s="42"/>
      <c r="B34" s="5"/>
      <c r="C34" s="44"/>
      <c r="D34" s="44"/>
      <c r="E34" s="169" t="s">
        <v>24</v>
      </c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31"/>
    </row>
    <row r="35" spans="1:19" ht="15">
      <c r="A35" s="4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53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30">
    <mergeCell ref="K12:O12"/>
    <mergeCell ref="K13:O13"/>
    <mergeCell ref="B25:F25"/>
    <mergeCell ref="B26:F26"/>
    <mergeCell ref="B27:F27"/>
    <mergeCell ref="A21:R22"/>
    <mergeCell ref="K9:O9"/>
    <mergeCell ref="K10:O10"/>
    <mergeCell ref="K11:O11"/>
    <mergeCell ref="E33:R33"/>
    <mergeCell ref="E34:R34"/>
    <mergeCell ref="B9:F9"/>
    <mergeCell ref="B10:F10"/>
    <mergeCell ref="B11:F11"/>
    <mergeCell ref="B12:F12"/>
    <mergeCell ref="B13:F13"/>
    <mergeCell ref="A1:A4"/>
    <mergeCell ref="B1:R2"/>
    <mergeCell ref="S1:S4"/>
    <mergeCell ref="C4:R4"/>
    <mergeCell ref="A5:R6"/>
    <mergeCell ref="J3:R3"/>
    <mergeCell ref="S5:S6"/>
    <mergeCell ref="B28:F28"/>
    <mergeCell ref="B29:F29"/>
    <mergeCell ref="K25:O25"/>
    <mergeCell ref="K26:O26"/>
    <mergeCell ref="K27:O27"/>
    <mergeCell ref="K28:O28"/>
    <mergeCell ref="K29:O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zoomScalePageLayoutView="0" workbookViewId="0" topLeftCell="A1">
      <selection activeCell="AM27" sqref="AM27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7.140625" style="0" customWidth="1"/>
    <col min="8" max="8" width="3.140625" style="0" customWidth="1"/>
    <col min="9" max="9" width="5.421875" style="0" customWidth="1"/>
    <col min="10" max="10" width="1.421875" style="0" customWidth="1"/>
    <col min="11" max="11" width="2.57421875" style="0" customWidth="1"/>
    <col min="12" max="12" width="1.7109375" style="0" customWidth="1"/>
    <col min="13" max="13" width="4.28125" style="0" customWidth="1"/>
    <col min="14" max="14" width="2.140625" style="0" customWidth="1"/>
    <col min="15" max="15" width="8.7109375" style="0" customWidth="1"/>
    <col min="16" max="16" width="3.00390625" style="0" customWidth="1"/>
    <col min="17" max="17" width="5.7109375" style="0" customWidth="1"/>
    <col min="18" max="18" width="2.1406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  <col min="24" max="24" width="5.28125" style="0" hidden="1" customWidth="1"/>
    <col min="25" max="25" width="2.421875" style="0" hidden="1" customWidth="1"/>
    <col min="26" max="26" width="5.28125" style="0" hidden="1" customWidth="1"/>
    <col min="27" max="27" width="1.8515625" style="0" hidden="1" customWidth="1"/>
    <col min="28" max="32" width="5.28125" style="0" hidden="1" customWidth="1"/>
    <col min="33" max="33" width="2.28125" style="0" hidden="1" customWidth="1"/>
    <col min="34" max="34" width="5.28125" style="0" hidden="1" customWidth="1"/>
    <col min="35" max="35" width="1.8515625" style="0" hidden="1" customWidth="1"/>
    <col min="36" max="36" width="5.28125" style="0" hidden="1" customWidth="1"/>
  </cols>
  <sheetData>
    <row r="1" spans="1:36" ht="15.75" customHeight="1">
      <c r="A1" s="137"/>
      <c r="B1" s="153" t="s">
        <v>91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49" t="s">
        <v>92</v>
      </c>
      <c r="T1" s="22" t="s">
        <v>3</v>
      </c>
      <c r="U1" s="23" t="s">
        <v>2</v>
      </c>
      <c r="V1" s="23" t="s">
        <v>4</v>
      </c>
      <c r="X1" s="21">
        <f ca="1">_XLL.ALEA.ENTRE.BORNES($U$2,$V$2)</f>
        <v>49</v>
      </c>
      <c r="Y1" s="21" t="s">
        <v>10</v>
      </c>
      <c r="Z1" s="26">
        <f ca="1">_XLL.ALEA.ENTRE.BORNES((X1-1-ROUNDDOWN(X1,-1))+1,$V$3)</f>
        <v>9</v>
      </c>
      <c r="AA1" s="5" t="s">
        <v>8</v>
      </c>
      <c r="AB1" s="26" t="s">
        <v>9</v>
      </c>
      <c r="AC1" s="26"/>
      <c r="AD1" s="21"/>
      <c r="AE1" s="5"/>
      <c r="AF1" s="21">
        <f ca="1">_XLL.ALEA.ENTRE.BORNES($U$2,$V$2)</f>
        <v>18</v>
      </c>
      <c r="AG1" s="21" t="s">
        <v>10</v>
      </c>
      <c r="AH1" s="26">
        <f ca="1">_XLL.ALEA.ENTRE.BORNES((AF1-1-ROUNDDOWN(AF1,-1))+1,$V$3)</f>
        <v>8</v>
      </c>
      <c r="AI1" s="5" t="s">
        <v>8</v>
      </c>
      <c r="AJ1" s="26" t="s">
        <v>9</v>
      </c>
    </row>
    <row r="2" spans="1:36" ht="15" customHeight="1">
      <c r="A2" s="138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0"/>
      <c r="T2" t="s">
        <v>5</v>
      </c>
      <c r="U2">
        <v>10</v>
      </c>
      <c r="V2">
        <v>99</v>
      </c>
      <c r="X2" s="21">
        <f ca="1">_XLL.ALEA.ENTRE.BORNES($U$2,$V$2)</f>
        <v>85</v>
      </c>
      <c r="Y2" s="21" t="s">
        <v>10</v>
      </c>
      <c r="Z2" s="26">
        <f ca="1">_XLL.ALEA.ENTRE.BORNES((X2-1-ROUNDDOWN(X2,-1))+1,$V$3)</f>
        <v>7</v>
      </c>
      <c r="AA2" s="5" t="s">
        <v>8</v>
      </c>
      <c r="AB2" s="26" t="s">
        <v>9</v>
      </c>
      <c r="AC2" s="5"/>
      <c r="AD2" s="21"/>
      <c r="AE2" s="5"/>
      <c r="AF2" s="21">
        <f ca="1">_XLL.ALEA.ENTRE.BORNES($U$2,$V$2)</f>
        <v>98</v>
      </c>
      <c r="AG2" s="21" t="s">
        <v>10</v>
      </c>
      <c r="AH2" s="26">
        <f ca="1">_XLL.ALEA.ENTRE.BORNES((AF2-1-ROUNDDOWN(AF2,-1))+1,$V$3)</f>
        <v>9</v>
      </c>
      <c r="AI2" s="5" t="s">
        <v>8</v>
      </c>
      <c r="AJ2" s="26" t="s">
        <v>9</v>
      </c>
    </row>
    <row r="3" spans="1:36" ht="15" customHeight="1">
      <c r="A3" s="138"/>
      <c r="B3" s="5"/>
      <c r="C3" s="32"/>
      <c r="D3" s="32"/>
      <c r="E3" s="32"/>
      <c r="F3" s="32"/>
      <c r="G3" s="32"/>
      <c r="H3" s="32"/>
      <c r="I3" s="32"/>
      <c r="J3" s="140" t="s">
        <v>13</v>
      </c>
      <c r="K3" s="140"/>
      <c r="L3" s="140"/>
      <c r="M3" s="140"/>
      <c r="N3" s="140"/>
      <c r="O3" s="140"/>
      <c r="P3" s="140"/>
      <c r="Q3" s="140"/>
      <c r="R3" s="141"/>
      <c r="S3" s="151"/>
      <c r="T3" t="s">
        <v>6</v>
      </c>
      <c r="U3" s="21">
        <v>1</v>
      </c>
      <c r="V3" s="21">
        <v>9</v>
      </c>
      <c r="X3" s="21">
        <f ca="1">_XLL.ALEA.ENTRE.BORNES($U$2,$V$2)</f>
        <v>37</v>
      </c>
      <c r="Y3" s="21" t="s">
        <v>10</v>
      </c>
      <c r="Z3" s="26">
        <f ca="1">_XLL.ALEA.ENTRE.BORNES((X3-1-ROUNDDOWN(X3,-1))+1,$V$3)</f>
        <v>7</v>
      </c>
      <c r="AA3" s="5" t="s">
        <v>8</v>
      </c>
      <c r="AB3" s="26" t="s">
        <v>9</v>
      </c>
      <c r="AC3" s="5"/>
      <c r="AD3" s="21"/>
      <c r="AE3" s="5"/>
      <c r="AF3" s="21">
        <f ca="1">_XLL.ALEA.ENTRE.BORNES($U$2,$V$2)</f>
        <v>58</v>
      </c>
      <c r="AG3" s="21" t="s">
        <v>10</v>
      </c>
      <c r="AH3" s="26">
        <f ca="1">_XLL.ALEA.ENTRE.BORNES((AF3-1-ROUNDDOWN(AF3,-1))+1,$V$3)</f>
        <v>8</v>
      </c>
      <c r="AI3" s="5" t="s">
        <v>8</v>
      </c>
      <c r="AJ3" s="26" t="s">
        <v>9</v>
      </c>
    </row>
    <row r="4" spans="1:36" ht="15" customHeight="1">
      <c r="A4" s="139"/>
      <c r="B4" s="38"/>
      <c r="C4" s="135" t="s">
        <v>69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52"/>
      <c r="X4" s="21">
        <f ca="1">_XLL.ALEA.ENTRE.BORNES($U$2,$V$2)</f>
        <v>87</v>
      </c>
      <c r="Y4" s="21" t="s">
        <v>10</v>
      </c>
      <c r="Z4" s="26">
        <f ca="1">_XLL.ALEA.ENTRE.BORNES((X4-1-ROUNDDOWN(X4,-1))+1,$V$3)</f>
        <v>8</v>
      </c>
      <c r="AA4" s="5" t="s">
        <v>8</v>
      </c>
      <c r="AB4" s="26" t="s">
        <v>9</v>
      </c>
      <c r="AC4" s="5"/>
      <c r="AD4" s="21"/>
      <c r="AE4" s="5"/>
      <c r="AF4" s="21">
        <f ca="1">_XLL.ALEA.ENTRE.BORNES($U$2,$V$2)</f>
        <v>13</v>
      </c>
      <c r="AG4" s="21" t="s">
        <v>10</v>
      </c>
      <c r="AH4" s="26">
        <f ca="1">_XLL.ALEA.ENTRE.BORNES((AF4-1-ROUNDDOWN(AF4,-1))+1,$V$3)</f>
        <v>8</v>
      </c>
      <c r="AI4" s="5" t="s">
        <v>8</v>
      </c>
      <c r="AJ4" s="26" t="s">
        <v>9</v>
      </c>
    </row>
    <row r="5" spans="1:36" ht="20.25" customHeight="1">
      <c r="A5" s="159" t="s">
        <v>93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42" t="s">
        <v>1</v>
      </c>
      <c r="X5" s="21">
        <f ca="1">_XLL.ALEA.ENTRE.BORNES($U$2,$V$2)</f>
        <v>57</v>
      </c>
      <c r="Y5" s="21" t="s">
        <v>10</v>
      </c>
      <c r="Z5" s="26">
        <f ca="1">_XLL.ALEA.ENTRE.BORNES((X5-1-ROUNDDOWN(X5,-1))+1,$V$3)</f>
        <v>9</v>
      </c>
      <c r="AA5" s="5" t="s">
        <v>8</v>
      </c>
      <c r="AB5" s="26" t="s">
        <v>9</v>
      </c>
      <c r="AC5" s="5"/>
      <c r="AD5" s="21"/>
      <c r="AE5" s="5"/>
      <c r="AF5" s="21">
        <f ca="1">_XLL.ALEA.ENTRE.BORNES($U$2,$V$2)</f>
        <v>88</v>
      </c>
      <c r="AG5" s="21" t="s">
        <v>10</v>
      </c>
      <c r="AH5" s="26">
        <f ca="1">_XLL.ALEA.ENTRE.BORNES((AF5-1-ROUNDDOWN(AF5,-1))+1,$V$3)</f>
        <v>9</v>
      </c>
      <c r="AI5" s="5" t="s">
        <v>8</v>
      </c>
      <c r="AJ5" s="26" t="s">
        <v>9</v>
      </c>
    </row>
    <row r="6" spans="1:19" ht="11.2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3"/>
    </row>
    <row r="7" spans="1:36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X7" s="21">
        <f ca="1">_XLL.ALEA.ENTRE.BORNES($U$2,$V$2)</f>
        <v>71</v>
      </c>
      <c r="Y7" s="21" t="s">
        <v>10</v>
      </c>
      <c r="Z7" s="26">
        <f ca="1">_XLL.ALEA.ENTRE.BORNES((X7-1-ROUNDDOWN(X7,-1))+1,$V$3)</f>
        <v>3</v>
      </c>
      <c r="AA7" s="5" t="s">
        <v>8</v>
      </c>
      <c r="AB7" s="26" t="s">
        <v>9</v>
      </c>
      <c r="AC7" s="26"/>
      <c r="AD7" s="21"/>
      <c r="AE7" s="5"/>
      <c r="AF7" s="21">
        <f ca="1">_XLL.ALEA.ENTRE.BORNES($U$2,$V$2)</f>
        <v>95</v>
      </c>
      <c r="AG7" s="21" t="s">
        <v>10</v>
      </c>
      <c r="AH7" s="26">
        <f ca="1">_XLL.ALEA.ENTRE.BORNES((AF7-1-ROUNDDOWN(AF7,-1))+1,$V$3)</f>
        <v>8</v>
      </c>
      <c r="AI7" s="5" t="s">
        <v>8</v>
      </c>
      <c r="AJ7" s="26" t="s">
        <v>9</v>
      </c>
    </row>
    <row r="8" spans="1:36" ht="15">
      <c r="A8" s="19" t="s">
        <v>48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 s="21">
        <f ca="1">_XLL.ALEA.ENTRE.BORNES($U$2,$V$2)</f>
        <v>29</v>
      </c>
      <c r="Y8" s="21" t="s">
        <v>10</v>
      </c>
      <c r="Z8" s="26">
        <f ca="1">_XLL.ALEA.ENTRE.BORNES((X8-1-ROUNDDOWN(X8,-1))+1,$V$3)</f>
        <v>9</v>
      </c>
      <c r="AA8" s="5" t="s">
        <v>8</v>
      </c>
      <c r="AB8" s="26" t="s">
        <v>9</v>
      </c>
      <c r="AC8" s="5"/>
      <c r="AD8" s="21"/>
      <c r="AE8" s="5"/>
      <c r="AF8" s="21">
        <f ca="1">_XLL.ALEA.ENTRE.BORNES($U$2,$V$2)</f>
        <v>37</v>
      </c>
      <c r="AG8" s="21" t="s">
        <v>10</v>
      </c>
      <c r="AH8" s="26">
        <f ca="1">_XLL.ALEA.ENTRE.BORNES((AF8-1-ROUNDDOWN(AF8,-1))+1,$V$3)</f>
        <v>9</v>
      </c>
      <c r="AI8" s="5" t="s">
        <v>8</v>
      </c>
      <c r="AJ8" s="26" t="s">
        <v>9</v>
      </c>
    </row>
    <row r="9" spans="1:36" ht="18.75">
      <c r="A9" s="42"/>
      <c r="B9" s="26"/>
      <c r="C9" s="5"/>
      <c r="D9" s="5"/>
      <c r="E9" s="33">
        <f ca="1">IF(X1-ROUNDDOWN(X1,-1)=9,ROUNDDOWN(X1,-1)+_XLL.ALEA.ENTRE.BORNES($U$3,8),X1)</f>
        <v>43</v>
      </c>
      <c r="F9" s="33" t="s">
        <v>11</v>
      </c>
      <c r="G9" s="34">
        <v>100</v>
      </c>
      <c r="H9" s="35" t="s">
        <v>8</v>
      </c>
      <c r="I9" s="34" t="s">
        <v>9</v>
      </c>
      <c r="J9" s="34"/>
      <c r="K9" s="33"/>
      <c r="L9" s="35"/>
      <c r="M9" s="33">
        <f ca="1">IF(AF1-ROUNDDOWN(AF1,-1)=9,ROUNDDOWN(AF1,-1)+_XLL.ALEA.ENTRE.BORNES($U$3,8),AF1)</f>
        <v>18</v>
      </c>
      <c r="N9" s="33" t="s">
        <v>11</v>
      </c>
      <c r="O9" s="34">
        <v>1000</v>
      </c>
      <c r="P9" s="35" t="s">
        <v>8</v>
      </c>
      <c r="Q9" s="34" t="s">
        <v>9</v>
      </c>
      <c r="R9" s="26"/>
      <c r="S9" s="43"/>
      <c r="X9" s="21">
        <f ca="1">_XLL.ALEA.ENTRE.BORNES($U$2,$V$2)</f>
        <v>52</v>
      </c>
      <c r="Y9" s="21" t="s">
        <v>10</v>
      </c>
      <c r="Z9" s="26">
        <f ca="1">_XLL.ALEA.ENTRE.BORNES((X9-1-ROUNDDOWN(X9,-1))+1,$V$3)</f>
        <v>2</v>
      </c>
      <c r="AA9" s="5" t="s">
        <v>8</v>
      </c>
      <c r="AB9" s="26" t="s">
        <v>9</v>
      </c>
      <c r="AC9" s="5"/>
      <c r="AD9" s="21"/>
      <c r="AE9" s="5"/>
      <c r="AF9" s="21">
        <f ca="1">_XLL.ALEA.ENTRE.BORNES($U$2,$V$2)</f>
        <v>94</v>
      </c>
      <c r="AG9" s="21" t="s">
        <v>10</v>
      </c>
      <c r="AH9" s="26">
        <f ca="1">_XLL.ALEA.ENTRE.BORNES((AF9-1-ROUNDDOWN(AF9,-1))+1,$V$3)</f>
        <v>7</v>
      </c>
      <c r="AI9" s="5" t="s">
        <v>8</v>
      </c>
      <c r="AJ9" s="26" t="s">
        <v>9</v>
      </c>
    </row>
    <row r="10" spans="1:36" ht="18.75">
      <c r="A10" s="42"/>
      <c r="B10" s="5"/>
      <c r="C10" s="5"/>
      <c r="D10" s="5"/>
      <c r="E10" s="33">
        <f ca="1">IF(X2-ROUNDDOWN(X2,-1)=9,ROUNDDOWN(X2,-1)+_XLL.ALEA.ENTRE.BORNES($U$3,8),X2)</f>
        <v>85</v>
      </c>
      <c r="F10" s="33" t="s">
        <v>11</v>
      </c>
      <c r="G10" s="34">
        <v>100</v>
      </c>
      <c r="H10" s="35" t="s">
        <v>8</v>
      </c>
      <c r="I10" s="34" t="s">
        <v>9</v>
      </c>
      <c r="J10" s="35"/>
      <c r="K10" s="33"/>
      <c r="L10" s="35"/>
      <c r="M10" s="33">
        <f ca="1">IF(AF2-ROUNDDOWN(AF2,-1)=9,ROUNDDOWN(AF2,-1)+_XLL.ALEA.ENTRE.BORNES($U$3,8),AF2)</f>
        <v>98</v>
      </c>
      <c r="N10" s="33" t="s">
        <v>11</v>
      </c>
      <c r="O10" s="34">
        <v>1000</v>
      </c>
      <c r="P10" s="35" t="s">
        <v>8</v>
      </c>
      <c r="Q10" s="34" t="s">
        <v>9</v>
      </c>
      <c r="R10" s="5"/>
      <c r="S10" s="43"/>
      <c r="X10" s="21">
        <f ca="1">_XLL.ALEA.ENTRE.BORNES($U$2,$V$2)</f>
        <v>75</v>
      </c>
      <c r="Y10" s="21" t="s">
        <v>10</v>
      </c>
      <c r="Z10" s="26">
        <f ca="1">_XLL.ALEA.ENTRE.BORNES((X10-1-ROUNDDOWN(X10,-1))+1,$V$3)</f>
        <v>5</v>
      </c>
      <c r="AA10" s="5" t="s">
        <v>8</v>
      </c>
      <c r="AB10" s="26" t="s">
        <v>9</v>
      </c>
      <c r="AC10" s="5"/>
      <c r="AD10" s="21"/>
      <c r="AE10" s="5"/>
      <c r="AF10" s="21">
        <f ca="1">_XLL.ALEA.ENTRE.BORNES($U$2,$V$2)</f>
        <v>28</v>
      </c>
      <c r="AG10" s="21" t="s">
        <v>10</v>
      </c>
      <c r="AH10" s="26">
        <f ca="1">_XLL.ALEA.ENTRE.BORNES((AF10-1-ROUNDDOWN(AF10,-1))+1,$V$3)</f>
        <v>9</v>
      </c>
      <c r="AI10" s="5" t="s">
        <v>8</v>
      </c>
      <c r="AJ10" s="26" t="s">
        <v>9</v>
      </c>
    </row>
    <row r="11" spans="1:36" ht="18.75">
      <c r="A11" s="42"/>
      <c r="B11" s="5"/>
      <c r="C11" s="5"/>
      <c r="D11" s="5"/>
      <c r="E11" s="33">
        <f ca="1">IF(X3-ROUNDDOWN(X3,-1)=9,ROUNDDOWN(X3,-1)+_XLL.ALEA.ENTRE.BORNES($U$3,8),X3)</f>
        <v>37</v>
      </c>
      <c r="F11" s="33" t="s">
        <v>11</v>
      </c>
      <c r="G11" s="34">
        <v>100</v>
      </c>
      <c r="H11" s="35" t="s">
        <v>8</v>
      </c>
      <c r="I11" s="34" t="s">
        <v>9</v>
      </c>
      <c r="J11" s="35"/>
      <c r="K11" s="33"/>
      <c r="L11" s="35"/>
      <c r="M11" s="33">
        <f ca="1">IF(AF3-ROUNDDOWN(AF3,-1)=9,ROUNDDOWN(AF3,-1)+_XLL.ALEA.ENTRE.BORNES($U$3,8),AF3)</f>
        <v>58</v>
      </c>
      <c r="N11" s="33" t="s">
        <v>11</v>
      </c>
      <c r="O11" s="34">
        <v>1000</v>
      </c>
      <c r="P11" s="35" t="s">
        <v>8</v>
      </c>
      <c r="Q11" s="34" t="s">
        <v>9</v>
      </c>
      <c r="R11" s="5"/>
      <c r="S11" s="43"/>
      <c r="X11" s="21">
        <f ca="1">_XLL.ALEA.ENTRE.BORNES($U$2,$V$2)</f>
        <v>62</v>
      </c>
      <c r="Y11" s="21" t="s">
        <v>10</v>
      </c>
      <c r="Z11" s="26">
        <f ca="1">_XLL.ALEA.ENTRE.BORNES((X11-1-ROUNDDOWN(X11,-1))+1,$V$3)</f>
        <v>5</v>
      </c>
      <c r="AA11" s="5" t="s">
        <v>8</v>
      </c>
      <c r="AB11" s="26" t="s">
        <v>9</v>
      </c>
      <c r="AC11" s="5"/>
      <c r="AD11" s="21"/>
      <c r="AE11" s="5"/>
      <c r="AF11" s="21">
        <f ca="1">_XLL.ALEA.ENTRE.BORNES($U$2,$V$2)</f>
        <v>27</v>
      </c>
      <c r="AG11" s="21" t="s">
        <v>10</v>
      </c>
      <c r="AH11" s="26">
        <f ca="1">_XLL.ALEA.ENTRE.BORNES((AF11-1-ROUNDDOWN(AF11,-1))+1,$V$3)</f>
        <v>8</v>
      </c>
      <c r="AI11" s="5" t="s">
        <v>8</v>
      </c>
      <c r="AJ11" s="26" t="s">
        <v>9</v>
      </c>
    </row>
    <row r="12" spans="1:19" ht="18.75">
      <c r="A12" s="42"/>
      <c r="B12" s="5"/>
      <c r="C12" s="5"/>
      <c r="D12" s="5"/>
      <c r="E12" s="33">
        <f ca="1">IF(X4-ROUNDDOWN(X4,-1)=9,ROUNDDOWN(X4,-1)+_XLL.ALEA.ENTRE.BORNES($U$3,8),X4)</f>
        <v>87</v>
      </c>
      <c r="F12" s="33" t="s">
        <v>11</v>
      </c>
      <c r="G12" s="34">
        <v>100</v>
      </c>
      <c r="H12" s="35" t="s">
        <v>8</v>
      </c>
      <c r="I12" s="34" t="s">
        <v>9</v>
      </c>
      <c r="J12" s="35"/>
      <c r="K12" s="33"/>
      <c r="L12" s="35"/>
      <c r="M12" s="33">
        <f ca="1">IF(AF4-ROUNDDOWN(AF4,-1)=9,ROUNDDOWN(AF4,-1)+_XLL.ALEA.ENTRE.BORNES($U$3,8),AF4)</f>
        <v>13</v>
      </c>
      <c r="N12" s="33" t="s">
        <v>11</v>
      </c>
      <c r="O12" s="34">
        <v>1000</v>
      </c>
      <c r="P12" s="35" t="s">
        <v>8</v>
      </c>
      <c r="Q12" s="34" t="s">
        <v>9</v>
      </c>
      <c r="R12" s="5"/>
      <c r="S12" s="43"/>
    </row>
    <row r="13" spans="1:19" ht="18.75">
      <c r="A13" s="42"/>
      <c r="B13" s="5"/>
      <c r="C13" s="5"/>
      <c r="D13" s="5"/>
      <c r="E13" s="33">
        <f ca="1">IF(X5-ROUNDDOWN(X5,-1)=9,ROUNDDOWN(X5,-1)+_XLL.ALEA.ENTRE.BORNES($U$3,8),X5)</f>
        <v>57</v>
      </c>
      <c r="F13" s="33" t="s">
        <v>11</v>
      </c>
      <c r="G13" s="34">
        <v>100</v>
      </c>
      <c r="H13" s="35" t="s">
        <v>8</v>
      </c>
      <c r="I13" s="34" t="s">
        <v>9</v>
      </c>
      <c r="J13" s="35"/>
      <c r="K13" s="33"/>
      <c r="L13" s="35"/>
      <c r="M13" s="33">
        <f ca="1">IF(AF5-ROUNDDOWN(AF5,-1)=9,ROUNDDOWN(AF5,-1)+_XLL.ALEA.ENTRE.BORNES($U$3,8),AF5)</f>
        <v>88</v>
      </c>
      <c r="N13" s="33" t="s">
        <v>11</v>
      </c>
      <c r="O13" s="34">
        <v>1000</v>
      </c>
      <c r="P13" s="35" t="s">
        <v>8</v>
      </c>
      <c r="Q13" s="34" t="s">
        <v>9</v>
      </c>
      <c r="R13" s="5"/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50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5">
      <c r="A16" s="42"/>
      <c r="B16" s="5"/>
      <c r="C16" s="5"/>
      <c r="D16" s="5"/>
      <c r="E16" s="5"/>
      <c r="F16" s="5"/>
      <c r="G16" s="112" t="s">
        <v>95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</row>
    <row r="17" spans="1:19" ht="15">
      <c r="A17" s="42"/>
      <c r="B17" s="5"/>
      <c r="C17" s="5"/>
      <c r="D17" s="5"/>
      <c r="E17" s="5"/>
      <c r="F17" s="5"/>
      <c r="G17" s="112" t="s">
        <v>96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3"/>
    </row>
    <row r="18" spans="1:19" ht="1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59" t="s">
        <v>94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1"/>
      <c r="S21" s="39" t="s">
        <v>1</v>
      </c>
    </row>
    <row r="22" spans="1:19" ht="15" customHeight="1" hidden="1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4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48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33">
        <f ca="1">IF(X7-ROUNDDOWN(X7,-1)=9,ROUNDDOWN(X7,-1)+_XLL.ALEA.ENTRE.BORNES($U$3,8),X7)</f>
        <v>71</v>
      </c>
      <c r="F25" s="33" t="s">
        <v>11</v>
      </c>
      <c r="G25" s="34">
        <v>100</v>
      </c>
      <c r="H25" s="35" t="s">
        <v>8</v>
      </c>
      <c r="I25" s="34" t="s">
        <v>9</v>
      </c>
      <c r="J25" s="34"/>
      <c r="K25" s="33"/>
      <c r="L25" s="35"/>
      <c r="M25" s="33">
        <f ca="1">IF(AF7-ROUNDDOWN(AF7,-1)=9,ROUNDDOWN(AF7,-1)+_XLL.ALEA.ENTRE.BORNES($U$3,8),AF7)</f>
        <v>95</v>
      </c>
      <c r="N25" s="33" t="s">
        <v>11</v>
      </c>
      <c r="O25" s="34">
        <v>100</v>
      </c>
      <c r="P25" s="35" t="s">
        <v>8</v>
      </c>
      <c r="Q25" s="34" t="s">
        <v>9</v>
      </c>
      <c r="R25" s="5"/>
      <c r="S25" s="43"/>
    </row>
    <row r="26" spans="1:19" ht="18.75">
      <c r="A26" s="42"/>
      <c r="B26" s="5"/>
      <c r="C26" s="21"/>
      <c r="D26" s="5"/>
      <c r="E26" s="33">
        <f ca="1">IF(X8-ROUNDDOWN(X8,-1)=9,ROUNDDOWN(X8,-1)+_XLL.ALEA.ENTRE.BORNES($U$3,8),X8)</f>
        <v>25</v>
      </c>
      <c r="F26" s="33" t="s">
        <v>11</v>
      </c>
      <c r="G26" s="34">
        <v>1000</v>
      </c>
      <c r="H26" s="35" t="s">
        <v>8</v>
      </c>
      <c r="I26" s="34" t="s">
        <v>9</v>
      </c>
      <c r="J26" s="35"/>
      <c r="K26" s="33"/>
      <c r="L26" s="35"/>
      <c r="M26" s="33">
        <f ca="1">IF(AF8-ROUNDDOWN(AF8,-1)=9,ROUNDDOWN(AF8,-1)+_XLL.ALEA.ENTRE.BORNES($U$3,8),AF8)</f>
        <v>37</v>
      </c>
      <c r="N26" s="33" t="s">
        <v>11</v>
      </c>
      <c r="O26" s="34">
        <v>1000</v>
      </c>
      <c r="P26" s="35" t="s">
        <v>8</v>
      </c>
      <c r="Q26" s="34" t="s">
        <v>9</v>
      </c>
      <c r="R26" s="5"/>
      <c r="S26" s="43"/>
    </row>
    <row r="27" spans="1:19" ht="18.75">
      <c r="A27" s="42"/>
      <c r="B27" s="5"/>
      <c r="C27" s="21"/>
      <c r="D27" s="5"/>
      <c r="E27" s="33">
        <f ca="1">IF(X9-ROUNDDOWN(X9,-1)=9,ROUNDDOWN(X9,-1)+_XLL.ALEA.ENTRE.BORNES($U$3,8),X9)</f>
        <v>52</v>
      </c>
      <c r="F27" s="33" t="s">
        <v>11</v>
      </c>
      <c r="G27" s="34">
        <v>100</v>
      </c>
      <c r="H27" s="35" t="s">
        <v>8</v>
      </c>
      <c r="I27" s="34" t="s">
        <v>9</v>
      </c>
      <c r="J27" s="35"/>
      <c r="K27" s="33"/>
      <c r="L27" s="35"/>
      <c r="M27" s="33">
        <f ca="1">IF(AF9-ROUNDDOWN(AF9,-1)=9,ROUNDDOWN(AF9,-1)+_XLL.ALEA.ENTRE.BORNES($U$3,8),AF9)</f>
        <v>94</v>
      </c>
      <c r="N27" s="33" t="s">
        <v>11</v>
      </c>
      <c r="O27" s="34">
        <v>100</v>
      </c>
      <c r="P27" s="35" t="s">
        <v>8</v>
      </c>
      <c r="Q27" s="34" t="s">
        <v>9</v>
      </c>
      <c r="R27" s="5"/>
      <c r="S27" s="43"/>
    </row>
    <row r="28" spans="1:19" ht="18.75">
      <c r="A28" s="42"/>
      <c r="B28" s="5"/>
      <c r="C28" s="21"/>
      <c r="D28" s="5"/>
      <c r="E28" s="33">
        <f ca="1">IF(X10-ROUNDDOWN(X10,-1)=9,ROUNDDOWN(X10,-1)+_XLL.ALEA.ENTRE.BORNES($U$3,8),X10)</f>
        <v>75</v>
      </c>
      <c r="F28" s="33" t="s">
        <v>11</v>
      </c>
      <c r="G28" s="34">
        <v>1000</v>
      </c>
      <c r="H28" s="35" t="s">
        <v>8</v>
      </c>
      <c r="I28" s="34" t="s">
        <v>9</v>
      </c>
      <c r="J28" s="35"/>
      <c r="K28" s="33"/>
      <c r="L28" s="35"/>
      <c r="M28" s="33">
        <f ca="1">IF(AF10-ROUNDDOWN(AF10,-1)=9,ROUNDDOWN(AF10,-1)+_XLL.ALEA.ENTRE.BORNES($U$3,8),AF10)</f>
        <v>28</v>
      </c>
      <c r="N28" s="33" t="s">
        <v>11</v>
      </c>
      <c r="O28" s="34">
        <v>10000</v>
      </c>
      <c r="P28" s="35" t="s">
        <v>8</v>
      </c>
      <c r="Q28" s="34" t="s">
        <v>9</v>
      </c>
      <c r="R28" s="5"/>
      <c r="S28" s="43"/>
    </row>
    <row r="29" spans="1:19" ht="18.75">
      <c r="A29" s="42"/>
      <c r="B29" s="5"/>
      <c r="C29" s="21"/>
      <c r="D29" s="5"/>
      <c r="E29" s="33">
        <f ca="1">IF(X11-ROUNDDOWN(X11,-1)=9,ROUNDDOWN(X11,-1)+_XLL.ALEA.ENTRE.BORNES($U$3,8),X11)</f>
        <v>62</v>
      </c>
      <c r="F29" s="33" t="s">
        <v>11</v>
      </c>
      <c r="G29" s="34">
        <v>1000</v>
      </c>
      <c r="H29" s="35" t="s">
        <v>8</v>
      </c>
      <c r="I29" s="34" t="s">
        <v>9</v>
      </c>
      <c r="J29" s="35"/>
      <c r="K29" s="33"/>
      <c r="L29" s="35"/>
      <c r="M29" s="33">
        <f ca="1">IF(AF11-ROUNDDOWN(AF11,-1)=9,ROUNDDOWN(AF11,-1)+_XLL.ALEA.ENTRE.BORNES($U$3,8),AF11)</f>
        <v>27</v>
      </c>
      <c r="N29" s="33" t="s">
        <v>11</v>
      </c>
      <c r="O29" s="34">
        <v>10000</v>
      </c>
      <c r="P29" s="35" t="s">
        <v>8</v>
      </c>
      <c r="Q29" s="34" t="s">
        <v>9</v>
      </c>
      <c r="R29" s="5"/>
      <c r="S29" s="43"/>
    </row>
    <row r="30" spans="1:19" ht="18.7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4"/>
      <c r="O30" s="5"/>
      <c r="P30" s="5"/>
      <c r="Q30" s="5"/>
      <c r="R30" s="5"/>
      <c r="S30" s="43"/>
    </row>
    <row r="31" spans="1:19" ht="15">
      <c r="A31" s="19" t="s">
        <v>50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5"/>
      <c r="C33" s="44"/>
      <c r="D33" s="44"/>
      <c r="E33" s="169" t="s">
        <v>190</v>
      </c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71"/>
      <c r="S33" s="31"/>
    </row>
    <row r="34" spans="1:19" ht="17.25" customHeight="1">
      <c r="A34" s="42"/>
      <c r="B34" s="5"/>
      <c r="C34" s="44"/>
      <c r="D34" s="44"/>
      <c r="E34" s="169" t="s">
        <v>97</v>
      </c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44"/>
      <c r="S34" s="31"/>
    </row>
    <row r="35" spans="1:19" ht="15">
      <c r="A35" s="42"/>
      <c r="B35" s="5"/>
      <c r="C35" s="5"/>
      <c r="D35" s="5"/>
      <c r="E35" s="170" t="s">
        <v>98</v>
      </c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5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53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1">
    <mergeCell ref="S1:S4"/>
    <mergeCell ref="C4:R4"/>
    <mergeCell ref="A5:R6"/>
    <mergeCell ref="S5:S6"/>
    <mergeCell ref="J3:R3"/>
    <mergeCell ref="E34:Q34"/>
    <mergeCell ref="E35:Q35"/>
    <mergeCell ref="A21:R22"/>
    <mergeCell ref="A1:A4"/>
    <mergeCell ref="B1:R2"/>
    <mergeCell ref="E33:R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PageLayoutView="0" workbookViewId="0" topLeftCell="A11">
      <selection activeCell="AC30" sqref="AC30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00390625" style="0" customWidth="1"/>
    <col min="5" max="5" width="4.00390625" style="0" customWidth="1"/>
    <col min="6" max="6" width="2.140625" style="0" customWidth="1"/>
    <col min="7" max="7" width="4.0039062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4.28125" style="0" customWidth="1"/>
    <col min="13" max="13" width="2.140625" style="0" customWidth="1"/>
    <col min="14" max="14" width="4.00390625" style="0" customWidth="1"/>
    <col min="15" max="15" width="3.00390625" style="0" customWidth="1"/>
    <col min="16" max="16" width="5.7109375" style="0" customWidth="1"/>
    <col min="17" max="17" width="3.28125" style="0" customWidth="1"/>
    <col min="18" max="18" width="16.28125" style="0" customWidth="1"/>
    <col min="19" max="19" width="26.00390625" style="0" hidden="1" customWidth="1"/>
    <col min="20" max="20" width="7.28125" style="0" hidden="1" customWidth="1"/>
    <col min="21" max="21" width="6.421875" style="0" hidden="1" customWidth="1"/>
    <col min="22" max="22" width="0" style="0" hidden="1" customWidth="1"/>
  </cols>
  <sheetData>
    <row r="1" spans="1:21" ht="15.75" customHeight="1">
      <c r="A1" s="137"/>
      <c r="B1" s="153" t="s">
        <v>91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5"/>
      <c r="R1" s="149" t="s">
        <v>99</v>
      </c>
      <c r="S1" s="22" t="s">
        <v>3</v>
      </c>
      <c r="T1" s="23" t="s">
        <v>2</v>
      </c>
      <c r="U1" s="23" t="s">
        <v>4</v>
      </c>
    </row>
    <row r="2" spans="1:21" ht="15" customHeight="1">
      <c r="A2" s="138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8"/>
      <c r="R2" s="150"/>
      <c r="S2" t="s">
        <v>5</v>
      </c>
      <c r="T2">
        <v>10</v>
      </c>
      <c r="U2">
        <v>50</v>
      </c>
    </row>
    <row r="3" spans="1:21" ht="15" customHeight="1">
      <c r="A3" s="138"/>
      <c r="B3" s="5"/>
      <c r="C3" s="32"/>
      <c r="D3" s="32"/>
      <c r="E3" s="32"/>
      <c r="F3" s="32"/>
      <c r="G3" s="32"/>
      <c r="H3" s="32"/>
      <c r="I3" s="32"/>
      <c r="J3" s="140" t="s">
        <v>14</v>
      </c>
      <c r="K3" s="140"/>
      <c r="L3" s="140"/>
      <c r="M3" s="140"/>
      <c r="N3" s="140"/>
      <c r="O3" s="140"/>
      <c r="P3" s="140"/>
      <c r="Q3" s="141"/>
      <c r="R3" s="151"/>
      <c r="S3" t="s">
        <v>6</v>
      </c>
      <c r="T3" s="21">
        <v>10</v>
      </c>
      <c r="U3" s="21">
        <v>9</v>
      </c>
    </row>
    <row r="4" spans="1:18" ht="15" customHeight="1">
      <c r="A4" s="139"/>
      <c r="B4" s="38"/>
      <c r="C4" s="135" t="s">
        <v>69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52"/>
    </row>
    <row r="5" spans="1:18" ht="15">
      <c r="A5" s="144" t="s">
        <v>100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142" t="s">
        <v>1</v>
      </c>
    </row>
    <row r="6" spans="1:18" ht="15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  <c r="R6" s="143"/>
    </row>
    <row r="7" spans="1:18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41"/>
    </row>
    <row r="8" spans="1:18" ht="15">
      <c r="A8" s="19" t="s">
        <v>48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3"/>
    </row>
    <row r="9" spans="1:18" ht="18.75">
      <c r="A9" s="42"/>
      <c r="B9" s="26"/>
      <c r="C9" s="21"/>
      <c r="D9" s="5"/>
      <c r="E9" s="33">
        <f ca="1">_XLL.ALEA.ENTRE.BORNES($T$2,$U$2)</f>
        <v>45</v>
      </c>
      <c r="F9" s="35" t="s">
        <v>11</v>
      </c>
      <c r="G9" s="33">
        <v>11</v>
      </c>
      <c r="H9" s="35" t="s">
        <v>8</v>
      </c>
      <c r="I9" s="34" t="s">
        <v>9</v>
      </c>
      <c r="J9" s="34"/>
      <c r="K9" s="33"/>
      <c r="L9" s="33">
        <f ca="1">_XLL.ALEA.ENTRE.BORNES($T$2,$U$2)</f>
        <v>12</v>
      </c>
      <c r="M9" s="35" t="s">
        <v>11</v>
      </c>
      <c r="N9" s="33">
        <v>12</v>
      </c>
      <c r="O9" s="35" t="s">
        <v>8</v>
      </c>
      <c r="P9" s="34" t="s">
        <v>9</v>
      </c>
      <c r="Q9" s="26"/>
      <c r="R9" s="43"/>
    </row>
    <row r="10" spans="1:18" ht="18.75">
      <c r="A10" s="42"/>
      <c r="B10" s="5"/>
      <c r="C10" s="21"/>
      <c r="D10" s="5"/>
      <c r="E10" s="33">
        <f ca="1">_XLL.ALEA.ENTRE.BORNES($T$2,$U$2)</f>
        <v>41</v>
      </c>
      <c r="F10" s="35" t="s">
        <v>11</v>
      </c>
      <c r="G10" s="33">
        <v>11</v>
      </c>
      <c r="H10" s="35" t="s">
        <v>8</v>
      </c>
      <c r="I10" s="34" t="s">
        <v>9</v>
      </c>
      <c r="J10" s="35"/>
      <c r="K10" s="33"/>
      <c r="L10" s="33">
        <f ca="1">_XLL.ALEA.ENTRE.BORNES($T$2,$U$2)</f>
        <v>12</v>
      </c>
      <c r="M10" s="35" t="s">
        <v>11</v>
      </c>
      <c r="N10" s="33">
        <v>12</v>
      </c>
      <c r="O10" s="35" t="s">
        <v>8</v>
      </c>
      <c r="P10" s="34" t="s">
        <v>9</v>
      </c>
      <c r="Q10" s="5"/>
      <c r="R10" s="43"/>
    </row>
    <row r="11" spans="1:18" ht="18.75">
      <c r="A11" s="42"/>
      <c r="B11" s="5"/>
      <c r="C11" s="21"/>
      <c r="D11" s="5"/>
      <c r="E11" s="33">
        <f ca="1">_XLL.ALEA.ENTRE.BORNES($T$2,$U$2)</f>
        <v>25</v>
      </c>
      <c r="F11" s="35" t="s">
        <v>11</v>
      </c>
      <c r="G11" s="33">
        <v>11</v>
      </c>
      <c r="H11" s="35" t="s">
        <v>8</v>
      </c>
      <c r="I11" s="34" t="s">
        <v>9</v>
      </c>
      <c r="J11" s="35"/>
      <c r="K11" s="33"/>
      <c r="L11" s="33">
        <f ca="1">_XLL.ALEA.ENTRE.BORNES($T$2,$U$2)</f>
        <v>12</v>
      </c>
      <c r="M11" s="35" t="s">
        <v>11</v>
      </c>
      <c r="N11" s="33">
        <v>12</v>
      </c>
      <c r="O11" s="35" t="s">
        <v>8</v>
      </c>
      <c r="P11" s="34" t="s">
        <v>9</v>
      </c>
      <c r="Q11" s="5"/>
      <c r="R11" s="43"/>
    </row>
    <row r="12" spans="1:18" ht="18.75">
      <c r="A12" s="42"/>
      <c r="B12" s="5"/>
      <c r="C12" s="21"/>
      <c r="D12" s="5"/>
      <c r="E12" s="33">
        <f ca="1">_XLL.ALEA.ENTRE.BORNES($T$2,$U$2)</f>
        <v>13</v>
      </c>
      <c r="F12" s="35" t="s">
        <v>11</v>
      </c>
      <c r="G12" s="33">
        <v>11</v>
      </c>
      <c r="H12" s="35" t="s">
        <v>8</v>
      </c>
      <c r="I12" s="34" t="s">
        <v>9</v>
      </c>
      <c r="J12" s="35"/>
      <c r="K12" s="33"/>
      <c r="L12" s="33">
        <f ca="1">_XLL.ALEA.ENTRE.BORNES($T$2,$U$2)</f>
        <v>49</v>
      </c>
      <c r="M12" s="35" t="s">
        <v>11</v>
      </c>
      <c r="N12" s="33">
        <v>12</v>
      </c>
      <c r="O12" s="35" t="s">
        <v>8</v>
      </c>
      <c r="P12" s="34" t="s">
        <v>9</v>
      </c>
      <c r="Q12" s="5"/>
      <c r="R12" s="43"/>
    </row>
    <row r="13" spans="1:18" ht="18.75">
      <c r="A13" s="42"/>
      <c r="B13" s="5"/>
      <c r="C13" s="21"/>
      <c r="D13" s="5"/>
      <c r="E13" s="33">
        <f ca="1">_XLL.ALEA.ENTRE.BORNES($T$2,$U$2)</f>
        <v>39</v>
      </c>
      <c r="F13" s="35" t="s">
        <v>11</v>
      </c>
      <c r="G13" s="33">
        <v>11</v>
      </c>
      <c r="H13" s="35" t="s">
        <v>8</v>
      </c>
      <c r="I13" s="34" t="s">
        <v>9</v>
      </c>
      <c r="J13" s="35"/>
      <c r="K13" s="33"/>
      <c r="L13" s="33">
        <f ca="1">_XLL.ALEA.ENTRE.BORNES($T$2,$U$2)</f>
        <v>47</v>
      </c>
      <c r="M13" s="35" t="s">
        <v>11</v>
      </c>
      <c r="N13" s="33">
        <v>12</v>
      </c>
      <c r="O13" s="35" t="s">
        <v>8</v>
      </c>
      <c r="P13" s="34" t="s">
        <v>9</v>
      </c>
      <c r="Q13" s="5"/>
      <c r="R13" s="43"/>
    </row>
    <row r="14" spans="1:18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43"/>
    </row>
    <row r="15" spans="1:18" ht="15">
      <c r="A15" s="19" t="s">
        <v>50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43"/>
    </row>
    <row r="16" spans="1:18" ht="15">
      <c r="A16" s="42"/>
      <c r="B16" s="5"/>
      <c r="C16" s="5"/>
      <c r="D16" s="5"/>
      <c r="E16" s="5"/>
      <c r="F16" s="5"/>
      <c r="G16" s="130" t="s">
        <v>189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43"/>
    </row>
    <row r="17" spans="1:18" ht="15">
      <c r="A17" s="42"/>
      <c r="B17" s="5"/>
      <c r="C17" s="5"/>
      <c r="D17" s="5"/>
      <c r="E17" s="5"/>
      <c r="F17" s="5"/>
      <c r="G17" s="50" t="s">
        <v>25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43"/>
    </row>
    <row r="18" spans="1:18" ht="1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43"/>
    </row>
    <row r="19" spans="1:18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</row>
    <row r="20" spans="1:18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</row>
    <row r="21" spans="1:18" ht="15">
      <c r="A21" s="144" t="s">
        <v>101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R21" s="142" t="s">
        <v>1</v>
      </c>
    </row>
    <row r="22" spans="1:18" ht="15">
      <c r="A22" s="1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8"/>
      <c r="R22" s="143"/>
    </row>
    <row r="23" spans="1:18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41"/>
    </row>
    <row r="24" spans="1:18" ht="15">
      <c r="A24" s="19" t="s">
        <v>48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43"/>
    </row>
    <row r="25" spans="1:18" ht="18.75">
      <c r="A25" s="42"/>
      <c r="B25" s="5"/>
      <c r="C25" s="21"/>
      <c r="D25" s="5"/>
      <c r="E25" s="33">
        <f ca="1">_XLL.ALEA.ENTRE.BORNES($T$2,$U$2)</f>
        <v>37</v>
      </c>
      <c r="F25" s="35" t="s">
        <v>11</v>
      </c>
      <c r="G25" s="33">
        <v>11</v>
      </c>
      <c r="H25" s="35" t="s">
        <v>8</v>
      </c>
      <c r="I25" s="34" t="s">
        <v>9</v>
      </c>
      <c r="J25" s="34"/>
      <c r="K25" s="33"/>
      <c r="L25" s="33">
        <f ca="1">_XLL.ALEA.ENTRE.BORNES($T$2,$U$2)</f>
        <v>49</v>
      </c>
      <c r="M25" s="35" t="s">
        <v>11</v>
      </c>
      <c r="N25" s="33">
        <v>12</v>
      </c>
      <c r="O25" s="35" t="s">
        <v>8</v>
      </c>
      <c r="P25" s="34" t="s">
        <v>9</v>
      </c>
      <c r="Q25" s="5"/>
      <c r="R25" s="43"/>
    </row>
    <row r="26" spans="1:18" ht="18.75">
      <c r="A26" s="42"/>
      <c r="B26" s="5"/>
      <c r="C26" s="21"/>
      <c r="D26" s="5"/>
      <c r="E26" s="33">
        <f ca="1">_XLL.ALEA.ENTRE.BORNES($T$2,$U$2)</f>
        <v>33</v>
      </c>
      <c r="F26" s="35" t="s">
        <v>11</v>
      </c>
      <c r="G26" s="33">
        <v>11</v>
      </c>
      <c r="H26" s="35" t="s">
        <v>8</v>
      </c>
      <c r="I26" s="34" t="s">
        <v>9</v>
      </c>
      <c r="J26" s="35"/>
      <c r="K26" s="33"/>
      <c r="L26" s="33">
        <f ca="1">_XLL.ALEA.ENTRE.BORNES($T$2,$U$2)</f>
        <v>11</v>
      </c>
      <c r="M26" s="35" t="s">
        <v>11</v>
      </c>
      <c r="N26" s="33">
        <v>12</v>
      </c>
      <c r="O26" s="35" t="s">
        <v>8</v>
      </c>
      <c r="P26" s="34" t="s">
        <v>9</v>
      </c>
      <c r="Q26" s="5"/>
      <c r="R26" s="43"/>
    </row>
    <row r="27" spans="1:18" ht="18.75">
      <c r="A27" s="42"/>
      <c r="B27" s="5"/>
      <c r="C27" s="21"/>
      <c r="D27" s="5"/>
      <c r="E27" s="33">
        <f ca="1">_XLL.ALEA.ENTRE.BORNES($T$2,$U$2)</f>
        <v>38</v>
      </c>
      <c r="F27" s="35" t="s">
        <v>11</v>
      </c>
      <c r="G27" s="33">
        <v>11</v>
      </c>
      <c r="H27" s="35" t="s">
        <v>8</v>
      </c>
      <c r="I27" s="34" t="s">
        <v>9</v>
      </c>
      <c r="J27" s="35"/>
      <c r="K27" s="33"/>
      <c r="L27" s="33">
        <f ca="1">_XLL.ALEA.ENTRE.BORNES($T$2,$U$2)</f>
        <v>50</v>
      </c>
      <c r="M27" s="35" t="s">
        <v>11</v>
      </c>
      <c r="N27" s="33">
        <v>12</v>
      </c>
      <c r="O27" s="35" t="s">
        <v>8</v>
      </c>
      <c r="P27" s="34" t="s">
        <v>9</v>
      </c>
      <c r="Q27" s="5"/>
      <c r="R27" s="43"/>
    </row>
    <row r="28" spans="1:18" ht="18.75">
      <c r="A28" s="42"/>
      <c r="B28" s="5"/>
      <c r="C28" s="21"/>
      <c r="D28" s="5"/>
      <c r="E28" s="33">
        <f ca="1">_XLL.ALEA.ENTRE.BORNES($T$2,$U$2)</f>
        <v>47</v>
      </c>
      <c r="F28" s="35" t="s">
        <v>11</v>
      </c>
      <c r="G28" s="33">
        <v>11</v>
      </c>
      <c r="H28" s="35" t="s">
        <v>8</v>
      </c>
      <c r="I28" s="34" t="s">
        <v>9</v>
      </c>
      <c r="J28" s="35"/>
      <c r="K28" s="33"/>
      <c r="L28" s="33">
        <f ca="1">_XLL.ALEA.ENTRE.BORNES($T$2,$U$2)</f>
        <v>41</v>
      </c>
      <c r="M28" s="35" t="s">
        <v>11</v>
      </c>
      <c r="N28" s="33">
        <v>12</v>
      </c>
      <c r="O28" s="35" t="s">
        <v>8</v>
      </c>
      <c r="P28" s="34" t="s">
        <v>9</v>
      </c>
      <c r="Q28" s="5"/>
      <c r="R28" s="43"/>
    </row>
    <row r="29" spans="1:18" ht="18.75">
      <c r="A29" s="42"/>
      <c r="B29" s="5"/>
      <c r="C29" s="21"/>
      <c r="D29" s="5"/>
      <c r="E29" s="33">
        <f ca="1">_XLL.ALEA.ENTRE.BORNES($T$2,$U$2)</f>
        <v>34</v>
      </c>
      <c r="F29" s="35" t="s">
        <v>11</v>
      </c>
      <c r="G29" s="33">
        <v>11</v>
      </c>
      <c r="H29" s="35" t="s">
        <v>8</v>
      </c>
      <c r="I29" s="34" t="s">
        <v>9</v>
      </c>
      <c r="J29" s="35"/>
      <c r="K29" s="33"/>
      <c r="L29" s="33">
        <f ca="1">_XLL.ALEA.ENTRE.BORNES($T$2,$U$2)</f>
        <v>34</v>
      </c>
      <c r="M29" s="35" t="s">
        <v>11</v>
      </c>
      <c r="N29" s="33">
        <v>12</v>
      </c>
      <c r="O29" s="35" t="s">
        <v>8</v>
      </c>
      <c r="P29" s="34" t="s">
        <v>9</v>
      </c>
      <c r="Q29" s="5"/>
      <c r="R29" s="43"/>
    </row>
    <row r="30" spans="1:18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43"/>
    </row>
    <row r="31" spans="1:18" ht="15">
      <c r="A31" s="19" t="s">
        <v>50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3"/>
    </row>
    <row r="32" spans="1:18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43"/>
    </row>
    <row r="33" spans="1:18" ht="29.25" customHeight="1">
      <c r="A33" s="113"/>
      <c r="B33" s="169" t="s">
        <v>102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3"/>
    </row>
    <row r="34" spans="1:19" ht="15" customHeight="1">
      <c r="A34" s="42"/>
      <c r="B34" s="169" t="s">
        <v>103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74"/>
      <c r="S34" s="29"/>
    </row>
    <row r="35" spans="1:18" ht="15">
      <c r="A35" s="4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9"/>
    </row>
    <row r="36" spans="1:18" ht="1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</row>
    <row r="37" spans="1:18" ht="15">
      <c r="A37" s="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5">
      <c r="A38" s="19" t="s">
        <v>53</v>
      </c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43"/>
    </row>
    <row r="39" spans="1:18" ht="15" customHeight="1">
      <c r="A39" s="4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43"/>
    </row>
    <row r="40" spans="1:18" ht="15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43"/>
    </row>
    <row r="41" spans="1:18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43"/>
    </row>
    <row r="42" spans="1:18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43"/>
    </row>
    <row r="43" spans="1:18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43"/>
    </row>
    <row r="44" spans="1:18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43"/>
    </row>
    <row r="45" spans="1:18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43"/>
    </row>
    <row r="46" spans="1:18" ht="1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</row>
    <row r="47" spans="1:18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</row>
    <row r="49" spans="1:18" ht="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</sheetData>
  <sheetProtection/>
  <mergeCells count="13">
    <mergeCell ref="C4:Q4"/>
    <mergeCell ref="A5:Q5"/>
    <mergeCell ref="R5:R6"/>
    <mergeCell ref="R21:R22"/>
    <mergeCell ref="J3:Q3"/>
    <mergeCell ref="A21:Q21"/>
    <mergeCell ref="B33:R33"/>
    <mergeCell ref="B34:R34"/>
    <mergeCell ref="A6:Q6"/>
    <mergeCell ref="B22:Q22"/>
    <mergeCell ref="A1:A4"/>
    <mergeCell ref="B1:Q2"/>
    <mergeCell ref="R1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PageLayoutView="0" workbookViewId="0" topLeftCell="A4">
      <selection activeCell="A39" sqref="A3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</cols>
  <sheetData>
    <row r="1" spans="1:22" ht="15.75" customHeight="1">
      <c r="A1" s="137"/>
      <c r="B1" s="153" t="s">
        <v>44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  <c r="S1" s="149" t="s">
        <v>104</v>
      </c>
      <c r="T1" s="22" t="s">
        <v>3</v>
      </c>
      <c r="U1" s="23" t="s">
        <v>2</v>
      </c>
      <c r="V1" s="23" t="s">
        <v>4</v>
      </c>
    </row>
    <row r="2" spans="1:22" ht="15" customHeight="1">
      <c r="A2" s="138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0"/>
      <c r="T2" t="s">
        <v>5</v>
      </c>
      <c r="U2">
        <v>1</v>
      </c>
      <c r="V2">
        <v>10</v>
      </c>
    </row>
    <row r="3" spans="1:22" ht="15" customHeight="1">
      <c r="A3" s="138"/>
      <c r="B3" s="5"/>
      <c r="C3" s="32"/>
      <c r="D3" s="32"/>
      <c r="E3" s="32"/>
      <c r="F3" s="32"/>
      <c r="G3" s="32"/>
      <c r="H3" s="32"/>
      <c r="I3" s="32"/>
      <c r="J3" s="140" t="s">
        <v>13</v>
      </c>
      <c r="K3" s="140"/>
      <c r="L3" s="140"/>
      <c r="M3" s="140"/>
      <c r="N3" s="140"/>
      <c r="O3" s="140"/>
      <c r="P3" s="140"/>
      <c r="Q3" s="140"/>
      <c r="R3" s="141"/>
      <c r="S3" s="151"/>
      <c r="T3" t="s">
        <v>6</v>
      </c>
      <c r="U3" s="21">
        <v>6</v>
      </c>
      <c r="V3" s="21">
        <v>9</v>
      </c>
    </row>
    <row r="4" spans="1:19" ht="15" customHeight="1">
      <c r="A4" s="139"/>
      <c r="B4" s="38"/>
      <c r="C4" s="135" t="s">
        <v>69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  <c r="S4" s="152"/>
    </row>
    <row r="5" spans="1:19" ht="20.25" customHeight="1">
      <c r="A5" s="159" t="s">
        <v>105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42" t="s">
        <v>1</v>
      </c>
    </row>
    <row r="6" spans="1:19" ht="11.2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43"/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48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42"/>
      <c r="B9" s="26"/>
      <c r="C9" s="5"/>
      <c r="D9" s="5"/>
      <c r="E9" s="33">
        <f ca="1">_XLL.ALEA.ENTRE.BORNES($U$2,$V$2)</f>
        <v>8</v>
      </c>
      <c r="F9" s="33" t="s">
        <v>11</v>
      </c>
      <c r="G9" s="34">
        <f ca="1">_XLL.ALEA.ENTRE.BORNES($U$3,$V$3)</f>
        <v>6</v>
      </c>
      <c r="H9" s="35" t="s">
        <v>8</v>
      </c>
      <c r="I9" s="34" t="s">
        <v>9</v>
      </c>
      <c r="J9" s="34"/>
      <c r="K9" s="33"/>
      <c r="L9" s="35"/>
      <c r="M9" s="33">
        <f ca="1">_XLL.ALEA.ENTRE.BORNES($U$2,$V$2)</f>
        <v>2</v>
      </c>
      <c r="N9" s="33" t="s">
        <v>11</v>
      </c>
      <c r="O9" s="34">
        <f ca="1">_XLL.ALEA.ENTRE.BORNES($U$3,$V$3)</f>
        <v>9</v>
      </c>
      <c r="P9" s="35" t="s">
        <v>8</v>
      </c>
      <c r="Q9" s="34" t="s">
        <v>9</v>
      </c>
      <c r="R9" s="26"/>
      <c r="S9" s="43"/>
    </row>
    <row r="10" spans="1:19" ht="18.75">
      <c r="A10" s="42"/>
      <c r="B10" s="5"/>
      <c r="C10" s="5"/>
      <c r="D10" s="5"/>
      <c r="E10" s="33">
        <f ca="1">_XLL.ALEA.ENTRE.BORNES($U$2,$V$2)</f>
        <v>8</v>
      </c>
      <c r="F10" s="33" t="s">
        <v>11</v>
      </c>
      <c r="G10" s="34">
        <f ca="1">_XLL.ALEA.ENTRE.BORNES($U$3,$V$3)</f>
        <v>7</v>
      </c>
      <c r="H10" s="35" t="s">
        <v>8</v>
      </c>
      <c r="I10" s="34" t="s">
        <v>9</v>
      </c>
      <c r="J10" s="35"/>
      <c r="K10" s="33"/>
      <c r="L10" s="35"/>
      <c r="M10" s="33">
        <f ca="1">_XLL.ALEA.ENTRE.BORNES($U$2,$V$2)</f>
        <v>6</v>
      </c>
      <c r="N10" s="33" t="s">
        <v>11</v>
      </c>
      <c r="O10" s="34">
        <f ca="1">_XLL.ALEA.ENTRE.BORNES($U$3,$V$3)</f>
        <v>6</v>
      </c>
      <c r="P10" s="35" t="s">
        <v>8</v>
      </c>
      <c r="Q10" s="34" t="s">
        <v>9</v>
      </c>
      <c r="R10" s="5"/>
      <c r="S10" s="43"/>
    </row>
    <row r="11" spans="1:19" ht="18.75">
      <c r="A11" s="42"/>
      <c r="B11" s="5"/>
      <c r="C11" s="5"/>
      <c r="D11" s="5"/>
      <c r="E11" s="33">
        <f ca="1">_XLL.ALEA.ENTRE.BORNES($U$2,$V$2)</f>
        <v>1</v>
      </c>
      <c r="F11" s="33" t="s">
        <v>11</v>
      </c>
      <c r="G11" s="34">
        <f ca="1">_XLL.ALEA.ENTRE.BORNES($U$3,$V$3)</f>
        <v>6</v>
      </c>
      <c r="H11" s="35" t="s">
        <v>8</v>
      </c>
      <c r="I11" s="34" t="s">
        <v>9</v>
      </c>
      <c r="J11" s="35"/>
      <c r="K11" s="33"/>
      <c r="L11" s="35"/>
      <c r="M11" s="33">
        <f ca="1">_XLL.ALEA.ENTRE.BORNES($U$2,$V$2)</f>
        <v>2</v>
      </c>
      <c r="N11" s="33" t="s">
        <v>11</v>
      </c>
      <c r="O11" s="34">
        <f ca="1">_XLL.ALEA.ENTRE.BORNES($U$3,$V$3)</f>
        <v>7</v>
      </c>
      <c r="P11" s="35" t="s">
        <v>8</v>
      </c>
      <c r="Q11" s="34" t="s">
        <v>9</v>
      </c>
      <c r="R11" s="5"/>
      <c r="S11" s="43"/>
    </row>
    <row r="12" spans="1:19" ht="18.75">
      <c r="A12" s="42"/>
      <c r="B12" s="5"/>
      <c r="C12" s="5"/>
      <c r="D12" s="5"/>
      <c r="E12" s="33">
        <f ca="1">_XLL.ALEA.ENTRE.BORNES($U$2,$V$2)</f>
        <v>10</v>
      </c>
      <c r="F12" s="33" t="s">
        <v>11</v>
      </c>
      <c r="G12" s="34">
        <f ca="1">_XLL.ALEA.ENTRE.BORNES($U$3,$V$3)</f>
        <v>6</v>
      </c>
      <c r="H12" s="35" t="s">
        <v>8</v>
      </c>
      <c r="I12" s="34" t="s">
        <v>9</v>
      </c>
      <c r="J12" s="35"/>
      <c r="K12" s="33"/>
      <c r="L12" s="35"/>
      <c r="M12" s="33">
        <f ca="1">_XLL.ALEA.ENTRE.BORNES($U$2,$V$2)</f>
        <v>1</v>
      </c>
      <c r="N12" s="33" t="s">
        <v>11</v>
      </c>
      <c r="O12" s="34">
        <f ca="1">_XLL.ALEA.ENTRE.BORNES($U$3,$V$3)</f>
        <v>9</v>
      </c>
      <c r="P12" s="35" t="s">
        <v>8</v>
      </c>
      <c r="Q12" s="34" t="s">
        <v>9</v>
      </c>
      <c r="R12" s="5"/>
      <c r="S12" s="43"/>
    </row>
    <row r="13" spans="1:19" ht="18.75">
      <c r="A13" s="42"/>
      <c r="B13" s="5"/>
      <c r="C13" s="5"/>
      <c r="D13" s="5"/>
      <c r="E13" s="33">
        <f ca="1">_XLL.ALEA.ENTRE.BORNES($U$2,$V$2)</f>
        <v>5</v>
      </c>
      <c r="F13" s="33" t="s">
        <v>11</v>
      </c>
      <c r="G13" s="34">
        <f ca="1">_XLL.ALEA.ENTRE.BORNES($U$3,$V$3)</f>
        <v>9</v>
      </c>
      <c r="H13" s="35" t="s">
        <v>8</v>
      </c>
      <c r="I13" s="34" t="s">
        <v>9</v>
      </c>
      <c r="J13" s="35"/>
      <c r="K13" s="33"/>
      <c r="L13" s="35"/>
      <c r="M13" s="33">
        <f ca="1">_XLL.ALEA.ENTRE.BORNES($U$2,$V$2)</f>
        <v>5</v>
      </c>
      <c r="N13" s="33" t="s">
        <v>11</v>
      </c>
      <c r="O13" s="34">
        <f ca="1">_XLL.ALEA.ENTRE.BORNES($U$3,$V$3)</f>
        <v>7</v>
      </c>
      <c r="P13" s="35" t="s">
        <v>8</v>
      </c>
      <c r="Q13" s="34" t="s">
        <v>9</v>
      </c>
      <c r="R13" s="5"/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50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</row>
    <row r="17" spans="1:19" ht="15">
      <c r="A17" s="42"/>
      <c r="B17" s="5"/>
      <c r="C17" s="5"/>
      <c r="D17" s="5"/>
      <c r="E17" s="114" t="s">
        <v>107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3"/>
    </row>
    <row r="18" spans="1:19" ht="15">
      <c r="A18" s="42"/>
      <c r="B18" s="5"/>
      <c r="C18" s="5"/>
      <c r="D18" s="5"/>
      <c r="E18" s="114" t="s">
        <v>108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59" t="s">
        <v>106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1"/>
      <c r="S21" s="39" t="s">
        <v>1</v>
      </c>
    </row>
    <row r="22" spans="1:19" ht="15" customHeight="1" hidden="1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4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48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33">
        <f ca="1">_XLL.ALEA.ENTRE.BORNES($U$2,$V$2)</f>
        <v>10</v>
      </c>
      <c r="F25" s="33" t="s">
        <v>11</v>
      </c>
      <c r="G25" s="34">
        <f ca="1">_XLL.ALEA.ENTRE.BORNES($U$3,$V$3)</f>
        <v>9</v>
      </c>
      <c r="H25" s="35" t="s">
        <v>8</v>
      </c>
      <c r="I25" s="34" t="s">
        <v>9</v>
      </c>
      <c r="J25" s="34"/>
      <c r="K25" s="33"/>
      <c r="L25" s="35"/>
      <c r="M25" s="33">
        <f ca="1">_XLL.ALEA.ENTRE.BORNES($U$2,$V$2)</f>
        <v>8</v>
      </c>
      <c r="N25" s="33" t="s">
        <v>11</v>
      </c>
      <c r="O25" s="34">
        <f ca="1">_XLL.ALEA.ENTRE.BORNES($U$3,$V$3)</f>
        <v>9</v>
      </c>
      <c r="P25" s="35" t="s">
        <v>8</v>
      </c>
      <c r="Q25" s="34" t="s">
        <v>9</v>
      </c>
      <c r="R25" s="5"/>
      <c r="S25" s="43"/>
    </row>
    <row r="26" spans="1:19" ht="18.75">
      <c r="A26" s="42"/>
      <c r="B26" s="5"/>
      <c r="C26" s="21"/>
      <c r="D26" s="5"/>
      <c r="E26" s="33">
        <f ca="1">_XLL.ALEA.ENTRE.BORNES($U$2,$V$2)</f>
        <v>10</v>
      </c>
      <c r="F26" s="33" t="s">
        <v>11</v>
      </c>
      <c r="G26" s="34">
        <f ca="1">_XLL.ALEA.ENTRE.BORNES($U$3,$V$3)</f>
        <v>8</v>
      </c>
      <c r="H26" s="35" t="s">
        <v>8</v>
      </c>
      <c r="I26" s="34" t="s">
        <v>9</v>
      </c>
      <c r="J26" s="35"/>
      <c r="K26" s="33"/>
      <c r="L26" s="35"/>
      <c r="M26" s="33">
        <f ca="1">_XLL.ALEA.ENTRE.BORNES($U$2,$V$2)</f>
        <v>4</v>
      </c>
      <c r="N26" s="33" t="s">
        <v>11</v>
      </c>
      <c r="O26" s="34">
        <f ca="1">_XLL.ALEA.ENTRE.BORNES($U$3,$V$3)</f>
        <v>6</v>
      </c>
      <c r="P26" s="35" t="s">
        <v>8</v>
      </c>
      <c r="Q26" s="34" t="s">
        <v>9</v>
      </c>
      <c r="R26" s="5"/>
      <c r="S26" s="43"/>
    </row>
    <row r="27" spans="1:19" ht="18.75">
      <c r="A27" s="42"/>
      <c r="B27" s="5"/>
      <c r="C27" s="21"/>
      <c r="D27" s="5"/>
      <c r="E27" s="33">
        <f ca="1">_XLL.ALEA.ENTRE.BORNES($U$2,$V$2)</f>
        <v>9</v>
      </c>
      <c r="F27" s="33" t="s">
        <v>11</v>
      </c>
      <c r="G27" s="34">
        <f ca="1">_XLL.ALEA.ENTRE.BORNES($U$3,$V$3)</f>
        <v>9</v>
      </c>
      <c r="H27" s="35" t="s">
        <v>8</v>
      </c>
      <c r="I27" s="34" t="s">
        <v>9</v>
      </c>
      <c r="J27" s="35"/>
      <c r="K27" s="33"/>
      <c r="L27" s="35"/>
      <c r="M27" s="33">
        <f ca="1">_XLL.ALEA.ENTRE.BORNES($U$2,$V$2)</f>
        <v>8</v>
      </c>
      <c r="N27" s="33" t="s">
        <v>11</v>
      </c>
      <c r="O27" s="34">
        <f ca="1">_XLL.ALEA.ENTRE.BORNES($U$3,$V$3)</f>
        <v>9</v>
      </c>
      <c r="P27" s="35" t="s">
        <v>8</v>
      </c>
      <c r="Q27" s="34" t="s">
        <v>9</v>
      </c>
      <c r="R27" s="5"/>
      <c r="S27" s="43"/>
    </row>
    <row r="28" spans="1:19" ht="18.75">
      <c r="A28" s="42"/>
      <c r="B28" s="5"/>
      <c r="C28" s="21"/>
      <c r="D28" s="5"/>
      <c r="E28" s="33">
        <f ca="1">_XLL.ALEA.ENTRE.BORNES($U$2,$V$2)</f>
        <v>9</v>
      </c>
      <c r="F28" s="33" t="s">
        <v>11</v>
      </c>
      <c r="G28" s="34">
        <f ca="1">_XLL.ALEA.ENTRE.BORNES($U$3,$V$3)</f>
        <v>6</v>
      </c>
      <c r="H28" s="35" t="s">
        <v>8</v>
      </c>
      <c r="I28" s="34" t="s">
        <v>9</v>
      </c>
      <c r="J28" s="35"/>
      <c r="K28" s="33"/>
      <c r="L28" s="35"/>
      <c r="M28" s="33">
        <f ca="1">_XLL.ALEA.ENTRE.BORNES($U$2,$V$2)</f>
        <v>7</v>
      </c>
      <c r="N28" s="33" t="s">
        <v>11</v>
      </c>
      <c r="O28" s="34">
        <f ca="1">_XLL.ALEA.ENTRE.BORNES($U$3,$V$3)</f>
        <v>9</v>
      </c>
      <c r="P28" s="35" t="s">
        <v>8</v>
      </c>
      <c r="Q28" s="34" t="s">
        <v>9</v>
      </c>
      <c r="R28" s="5"/>
      <c r="S28" s="43"/>
    </row>
    <row r="29" spans="1:19" ht="18.75">
      <c r="A29" s="42"/>
      <c r="B29" s="5"/>
      <c r="C29" s="21"/>
      <c r="D29" s="5"/>
      <c r="E29" s="33">
        <f ca="1">_XLL.ALEA.ENTRE.BORNES($U$2,$V$2)</f>
        <v>2</v>
      </c>
      <c r="F29" s="33" t="s">
        <v>11</v>
      </c>
      <c r="G29" s="34">
        <f ca="1">_XLL.ALEA.ENTRE.BORNES($U$3,$V$3)</f>
        <v>7</v>
      </c>
      <c r="H29" s="35" t="s">
        <v>8</v>
      </c>
      <c r="I29" s="34" t="s">
        <v>9</v>
      </c>
      <c r="J29" s="35"/>
      <c r="K29" s="33"/>
      <c r="L29" s="35"/>
      <c r="M29" s="33">
        <f ca="1">_XLL.ALEA.ENTRE.BORNES($U$2,$V$2)</f>
        <v>10</v>
      </c>
      <c r="N29" s="33" t="s">
        <v>11</v>
      </c>
      <c r="O29" s="34">
        <f ca="1">_XLL.ALEA.ENTRE.BORNES($U$3,$V$3)</f>
        <v>8</v>
      </c>
      <c r="P29" s="35" t="s">
        <v>8</v>
      </c>
      <c r="Q29" s="34" t="s">
        <v>9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50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5"/>
      <c r="C33" s="44"/>
      <c r="D33" s="44"/>
      <c r="E33" s="169" t="s">
        <v>109</v>
      </c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31"/>
    </row>
    <row r="34" spans="1:19" ht="15">
      <c r="A34" s="42"/>
      <c r="B34" s="5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31"/>
    </row>
    <row r="35" spans="1:19" ht="15">
      <c r="A35" s="42"/>
      <c r="B35" s="5"/>
      <c r="C35" s="5"/>
      <c r="D35" s="5"/>
      <c r="E35" s="114" t="s">
        <v>110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111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E33:R33"/>
    <mergeCell ref="A21:R22"/>
    <mergeCell ref="A1:A4"/>
    <mergeCell ref="B1:R2"/>
    <mergeCell ref="S1:S4"/>
    <mergeCell ref="C4:R4"/>
    <mergeCell ref="A5:R6"/>
    <mergeCell ref="S5:S6"/>
    <mergeCell ref="J3:R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 ecole</dc:creator>
  <cp:keywords/>
  <dc:description/>
  <cp:lastModifiedBy>Yannick</cp:lastModifiedBy>
  <cp:lastPrinted>2014-09-29T13:39:42Z</cp:lastPrinted>
  <dcterms:created xsi:type="dcterms:W3CDTF">2011-05-09T09:25:14Z</dcterms:created>
  <dcterms:modified xsi:type="dcterms:W3CDTF">2014-10-04T20:26:28Z</dcterms:modified>
  <cp:category/>
  <cp:version/>
  <cp:contentType/>
  <cp:contentStatus/>
</cp:coreProperties>
</file>